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workbookProtection workbookPassword="9293" lockStructure="1"/>
  <bookViews>
    <workbookView xWindow="288" yWindow="168" windowWidth="23256" windowHeight="10140" activeTab="1"/>
  </bookViews>
  <sheets>
    <sheet name="Invulinstructie" sheetId="2" r:id="rId1"/>
    <sheet name="Geneesmiddelen" sheetId="1" r:id="rId2"/>
    <sheet name="Materialen" sheetId="4" r:id="rId3"/>
    <sheet name="Zorgaanbieders" sheetId="3" state="hidden" r:id="rId4"/>
  </sheets>
  <definedNames>
    <definedName name="_xlnm._FilterDatabase" localSheetId="3" hidden="1">Zorgaanbieders!$A$1:$B$368</definedName>
    <definedName name="_xlnm.Print_Area" localSheetId="1">Geneesmiddelen!$A$2:$K$130</definedName>
  </definedNames>
  <calcPr calcId="145621"/>
</workbook>
</file>

<file path=xl/calcChain.xml><?xml version="1.0" encoding="utf-8"?>
<calcChain xmlns="http://schemas.openxmlformats.org/spreadsheetml/2006/main">
  <c r="J26" i="1" l="1"/>
  <c r="I26" i="1"/>
  <c r="F26" i="1"/>
  <c r="J25" i="1"/>
  <c r="I25" i="1"/>
  <c r="F25" i="1"/>
  <c r="J24" i="1"/>
  <c r="I24" i="1"/>
  <c r="F24" i="1"/>
  <c r="J23" i="1"/>
  <c r="I23" i="1"/>
  <c r="F23" i="1"/>
  <c r="J22" i="1"/>
  <c r="I22" i="1"/>
  <c r="F22" i="1"/>
  <c r="J21" i="1"/>
  <c r="I21" i="1"/>
  <c r="F21" i="1"/>
  <c r="J20" i="1"/>
  <c r="I20" i="1"/>
  <c r="F20" i="1"/>
  <c r="J19" i="1"/>
  <c r="I19" i="1"/>
  <c r="F19" i="1"/>
  <c r="J18" i="1"/>
  <c r="I18" i="1"/>
  <c r="F18" i="1"/>
  <c r="J17" i="1"/>
  <c r="I17" i="1"/>
  <c r="F17" i="1"/>
  <c r="J16" i="1"/>
  <c r="I16" i="1"/>
  <c r="F16" i="1"/>
  <c r="J47" i="1"/>
  <c r="I47" i="1"/>
  <c r="F47" i="1"/>
  <c r="J46" i="1"/>
  <c r="I46" i="1"/>
  <c r="F46" i="1"/>
  <c r="J45" i="1"/>
  <c r="I45" i="1"/>
  <c r="F45" i="1"/>
  <c r="J44" i="1"/>
  <c r="I44" i="1"/>
  <c r="F44" i="1"/>
  <c r="J43" i="1"/>
  <c r="I43" i="1"/>
  <c r="F43" i="1"/>
  <c r="J42" i="1"/>
  <c r="I42" i="1"/>
  <c r="F42" i="1"/>
  <c r="J41" i="1"/>
  <c r="I41" i="1"/>
  <c r="F41" i="1"/>
  <c r="J40" i="1"/>
  <c r="I40" i="1"/>
  <c r="F40" i="1"/>
  <c r="J39" i="1"/>
  <c r="I39" i="1"/>
  <c r="F39" i="1"/>
  <c r="J38" i="1"/>
  <c r="I38" i="1"/>
  <c r="F38" i="1"/>
  <c r="J37" i="1"/>
  <c r="I37" i="1"/>
  <c r="F37" i="1"/>
  <c r="J36" i="1"/>
  <c r="I36" i="1"/>
  <c r="F36" i="1"/>
  <c r="J35" i="1"/>
  <c r="I35" i="1"/>
  <c r="F35" i="1"/>
  <c r="J34" i="1"/>
  <c r="I34" i="1"/>
  <c r="F34" i="1"/>
  <c r="J33" i="1"/>
  <c r="I33" i="1"/>
  <c r="F33" i="1"/>
  <c r="J32" i="1"/>
  <c r="I32" i="1"/>
  <c r="F32" i="1"/>
  <c r="J31" i="1"/>
  <c r="I31" i="1"/>
  <c r="F31" i="1"/>
  <c r="J30" i="1"/>
  <c r="I30" i="1"/>
  <c r="F30" i="1"/>
  <c r="J29" i="1"/>
  <c r="I29" i="1"/>
  <c r="F29" i="1"/>
  <c r="J28" i="1"/>
  <c r="I28" i="1"/>
  <c r="F28" i="1"/>
  <c r="J27" i="1"/>
  <c r="I27" i="1"/>
  <c r="F27" i="1"/>
  <c r="J68" i="1"/>
  <c r="I68" i="1"/>
  <c r="F68" i="1"/>
  <c r="J67" i="1"/>
  <c r="I67" i="1"/>
  <c r="F67" i="1"/>
  <c r="J66" i="1"/>
  <c r="I66" i="1"/>
  <c r="F66" i="1"/>
  <c r="J65" i="1"/>
  <c r="I65" i="1"/>
  <c r="F65" i="1"/>
  <c r="J64" i="1"/>
  <c r="I64" i="1"/>
  <c r="F64" i="1"/>
  <c r="J63" i="1"/>
  <c r="I63" i="1"/>
  <c r="F63" i="1"/>
  <c r="J62" i="1"/>
  <c r="I62" i="1"/>
  <c r="F62" i="1"/>
  <c r="J61" i="1"/>
  <c r="I61" i="1"/>
  <c r="F61" i="1"/>
  <c r="J60" i="1"/>
  <c r="I60" i="1"/>
  <c r="F60" i="1"/>
  <c r="J59" i="1"/>
  <c r="I59" i="1"/>
  <c r="F59" i="1"/>
  <c r="J58" i="1"/>
  <c r="I58" i="1"/>
  <c r="F58" i="1"/>
  <c r="J57" i="1"/>
  <c r="I57" i="1"/>
  <c r="F57" i="1"/>
  <c r="J56" i="1"/>
  <c r="I56" i="1"/>
  <c r="F56" i="1"/>
  <c r="J55" i="1"/>
  <c r="I55" i="1"/>
  <c r="F55" i="1"/>
  <c r="J54" i="1"/>
  <c r="I54" i="1"/>
  <c r="F54" i="1"/>
  <c r="J53" i="1"/>
  <c r="I53" i="1"/>
  <c r="F53" i="1"/>
  <c r="J52" i="1"/>
  <c r="I52" i="1"/>
  <c r="F52" i="1"/>
  <c r="J51" i="1"/>
  <c r="I51" i="1"/>
  <c r="F51" i="1"/>
  <c r="J50" i="1"/>
  <c r="I50" i="1"/>
  <c r="F50" i="1"/>
  <c r="J49" i="1"/>
  <c r="I49" i="1"/>
  <c r="F49" i="1"/>
  <c r="J48" i="1"/>
  <c r="I48" i="1"/>
  <c r="F48" i="1"/>
  <c r="J25" i="4"/>
  <c r="I25" i="4"/>
  <c r="F25" i="4"/>
  <c r="J24" i="4"/>
  <c r="I24" i="4"/>
  <c r="F24" i="4"/>
  <c r="J23" i="4"/>
  <c r="I23" i="4"/>
  <c r="F23" i="4"/>
  <c r="J22" i="4"/>
  <c r="I22" i="4"/>
  <c r="F22" i="4"/>
  <c r="J21" i="4"/>
  <c r="I21" i="4"/>
  <c r="F21" i="4"/>
  <c r="J20" i="4"/>
  <c r="I20" i="4"/>
  <c r="F20" i="4"/>
  <c r="J19" i="4"/>
  <c r="I19" i="4"/>
  <c r="F19" i="4"/>
  <c r="J18" i="4"/>
  <c r="I18" i="4"/>
  <c r="F18" i="4"/>
  <c r="J17" i="4"/>
  <c r="I17" i="4"/>
  <c r="F17" i="4"/>
  <c r="I16" i="4"/>
  <c r="F16" i="4"/>
  <c r="J37" i="4"/>
  <c r="I37" i="4"/>
  <c r="F37" i="4"/>
  <c r="J36" i="4"/>
  <c r="I36" i="4"/>
  <c r="F36" i="4"/>
  <c r="J35" i="4"/>
  <c r="I35" i="4"/>
  <c r="F35" i="4"/>
  <c r="J34" i="4"/>
  <c r="I34" i="4"/>
  <c r="F34" i="4"/>
  <c r="J33" i="4"/>
  <c r="I33" i="4"/>
  <c r="F33" i="4"/>
  <c r="J32" i="4"/>
  <c r="I32" i="4"/>
  <c r="F32" i="4"/>
  <c r="J31" i="4"/>
  <c r="I31" i="4"/>
  <c r="F31" i="4"/>
  <c r="J30" i="4"/>
  <c r="I30" i="4"/>
  <c r="F30" i="4"/>
  <c r="J29" i="4"/>
  <c r="I29" i="4"/>
  <c r="F29" i="4"/>
  <c r="J28" i="4"/>
  <c r="I28" i="4"/>
  <c r="F28" i="4"/>
  <c r="J27" i="4"/>
  <c r="I27" i="4"/>
  <c r="F27" i="4"/>
  <c r="J26" i="4"/>
  <c r="I26" i="4"/>
  <c r="F26" i="4"/>
  <c r="J58" i="4"/>
  <c r="I58" i="4"/>
  <c r="F58" i="4"/>
  <c r="J57" i="4"/>
  <c r="I57" i="4"/>
  <c r="F57" i="4"/>
  <c r="J56" i="4"/>
  <c r="I56" i="4"/>
  <c r="F56" i="4"/>
  <c r="J55" i="4"/>
  <c r="I55" i="4"/>
  <c r="F55" i="4"/>
  <c r="J54" i="4"/>
  <c r="I54" i="4"/>
  <c r="F54" i="4"/>
  <c r="J53" i="4"/>
  <c r="I53" i="4"/>
  <c r="F53" i="4"/>
  <c r="J52" i="4"/>
  <c r="I52" i="4"/>
  <c r="F52" i="4"/>
  <c r="J51" i="4"/>
  <c r="I51" i="4"/>
  <c r="F51" i="4"/>
  <c r="J50" i="4"/>
  <c r="I50" i="4"/>
  <c r="F50" i="4"/>
  <c r="J49" i="4"/>
  <c r="I49" i="4"/>
  <c r="F49" i="4"/>
  <c r="J48" i="4"/>
  <c r="I48" i="4"/>
  <c r="F48" i="4"/>
  <c r="J47" i="4"/>
  <c r="I47" i="4"/>
  <c r="F47" i="4"/>
  <c r="J46" i="4"/>
  <c r="I46" i="4"/>
  <c r="F46" i="4"/>
  <c r="J45" i="4"/>
  <c r="I45" i="4"/>
  <c r="F45" i="4"/>
  <c r="J44" i="4"/>
  <c r="I44" i="4"/>
  <c r="F44" i="4"/>
  <c r="J43" i="4"/>
  <c r="I43" i="4"/>
  <c r="F43" i="4"/>
  <c r="J42" i="4"/>
  <c r="I42" i="4"/>
  <c r="F42" i="4"/>
  <c r="J41" i="4"/>
  <c r="I41" i="4"/>
  <c r="F41" i="4"/>
  <c r="J40" i="4"/>
  <c r="I40" i="4"/>
  <c r="F40" i="4"/>
  <c r="J39" i="4"/>
  <c r="I39" i="4"/>
  <c r="F39" i="4"/>
  <c r="J38" i="4"/>
  <c r="I38" i="4"/>
  <c r="F38" i="4"/>
  <c r="I109" i="4"/>
  <c r="I108" i="4"/>
  <c r="I107" i="4"/>
  <c r="I106" i="4"/>
  <c r="I105" i="4"/>
  <c r="I104" i="4"/>
  <c r="I103" i="4"/>
  <c r="I102" i="4"/>
  <c r="I101" i="4"/>
  <c r="I100" i="4"/>
  <c r="I99" i="4"/>
  <c r="I98" i="4"/>
  <c r="I97" i="4"/>
  <c r="I96" i="4"/>
  <c r="I95" i="4"/>
  <c r="I94" i="4"/>
  <c r="I93" i="4"/>
  <c r="F114" i="4"/>
  <c r="F113" i="4"/>
  <c r="F112" i="4"/>
  <c r="F111" i="4"/>
  <c r="F110" i="4"/>
  <c r="F109" i="4"/>
  <c r="F108" i="4"/>
  <c r="F107" i="4"/>
  <c r="F106" i="4"/>
  <c r="F105" i="4"/>
  <c r="F104" i="4"/>
  <c r="F103" i="4"/>
  <c r="F102" i="4"/>
  <c r="F101" i="4"/>
  <c r="F100" i="4"/>
  <c r="F99" i="4"/>
  <c r="F98" i="4"/>
  <c r="F97" i="4"/>
  <c r="F96" i="4"/>
  <c r="F95" i="4"/>
  <c r="F94" i="4"/>
  <c r="F93" i="4"/>
  <c r="J103" i="4"/>
  <c r="J102" i="4"/>
  <c r="J101" i="4"/>
  <c r="J100" i="4"/>
  <c r="J99" i="4"/>
  <c r="J98" i="4"/>
  <c r="J97" i="4"/>
  <c r="J96" i="4"/>
  <c r="J95" i="4"/>
  <c r="J94" i="4"/>
  <c r="J93" i="4"/>
  <c r="J16" i="4" l="1"/>
  <c r="I114" i="4"/>
  <c r="I113" i="4"/>
  <c r="I112" i="4"/>
  <c r="I111" i="4"/>
  <c r="I110" i="4"/>
  <c r="I92" i="4"/>
  <c r="I91" i="4"/>
  <c r="I90" i="4"/>
  <c r="I89" i="4"/>
  <c r="I88" i="4"/>
  <c r="I87" i="4"/>
  <c r="I86" i="4"/>
  <c r="I85" i="4"/>
  <c r="I84" i="4"/>
  <c r="F92" i="4"/>
  <c r="F91" i="4"/>
  <c r="F90" i="4"/>
  <c r="F89" i="4"/>
  <c r="F88" i="4"/>
  <c r="F87" i="4"/>
  <c r="F86" i="4"/>
  <c r="F85" i="4"/>
  <c r="F84" i="4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J103" i="1"/>
  <c r="J102" i="1"/>
  <c r="J101" i="1"/>
  <c r="J100" i="1"/>
  <c r="J99" i="1"/>
  <c r="J98" i="1"/>
  <c r="J97" i="1"/>
  <c r="J96" i="1"/>
  <c r="J95" i="1"/>
  <c r="J94" i="1"/>
  <c r="J93" i="1"/>
  <c r="E7" i="2" l="1"/>
  <c r="J104" i="4" l="1"/>
  <c r="J92" i="4"/>
  <c r="J91" i="4"/>
  <c r="J90" i="4"/>
  <c r="J89" i="4"/>
  <c r="J88" i="4"/>
  <c r="J87" i="4"/>
  <c r="J86" i="4"/>
  <c r="J85" i="4"/>
  <c r="J84" i="4"/>
  <c r="F15" i="4" l="1"/>
  <c r="J91" i="1" l="1"/>
  <c r="I91" i="1"/>
  <c r="J90" i="1"/>
  <c r="I90" i="1"/>
  <c r="J89" i="1"/>
  <c r="I89" i="1"/>
  <c r="J88" i="1"/>
  <c r="I88" i="1"/>
  <c r="J87" i="1"/>
  <c r="I87" i="1"/>
  <c r="J86" i="1"/>
  <c r="I86" i="1"/>
  <c r="J85" i="1"/>
  <c r="I85" i="1"/>
  <c r="J84" i="1"/>
  <c r="I84" i="1"/>
  <c r="J83" i="1"/>
  <c r="I83" i="1"/>
  <c r="J82" i="1"/>
  <c r="I82" i="1"/>
  <c r="J81" i="1"/>
  <c r="I81" i="1"/>
  <c r="J80" i="1"/>
  <c r="I80" i="1"/>
  <c r="J79" i="1"/>
  <c r="I79" i="1"/>
  <c r="J78" i="1"/>
  <c r="I78" i="1"/>
  <c r="J77" i="1"/>
  <c r="I77" i="1"/>
  <c r="J76" i="1"/>
  <c r="I76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J112" i="1"/>
  <c r="J111" i="1"/>
  <c r="J110" i="1"/>
  <c r="J109" i="1"/>
  <c r="J108" i="1"/>
  <c r="J107" i="1"/>
  <c r="J106" i="1"/>
  <c r="J105" i="1"/>
  <c r="J104" i="1"/>
  <c r="J92" i="1"/>
  <c r="J83" i="4"/>
  <c r="I83" i="4"/>
  <c r="J82" i="4"/>
  <c r="I82" i="4"/>
  <c r="J81" i="4"/>
  <c r="I81" i="4"/>
  <c r="J80" i="4"/>
  <c r="I80" i="4"/>
  <c r="J79" i="4"/>
  <c r="I79" i="4"/>
  <c r="J78" i="4"/>
  <c r="I78" i="4"/>
  <c r="J77" i="4"/>
  <c r="I77" i="4"/>
  <c r="J76" i="4"/>
  <c r="I76" i="4"/>
  <c r="J75" i="4"/>
  <c r="I75" i="4"/>
  <c r="J74" i="4"/>
  <c r="I74" i="4"/>
  <c r="J73" i="4"/>
  <c r="I73" i="4"/>
  <c r="J72" i="4"/>
  <c r="I72" i="4"/>
  <c r="J71" i="4"/>
  <c r="I71" i="4"/>
  <c r="J70" i="4"/>
  <c r="I70" i="4"/>
  <c r="J69" i="4"/>
  <c r="I69" i="4"/>
  <c r="J68" i="4"/>
  <c r="I68" i="4"/>
  <c r="J67" i="4"/>
  <c r="I67" i="4"/>
  <c r="I66" i="4"/>
  <c r="J66" i="4" s="1"/>
  <c r="J65" i="4"/>
  <c r="I65" i="4"/>
  <c r="J64" i="4"/>
  <c r="I64" i="4"/>
  <c r="F83" i="4"/>
  <c r="F82" i="4"/>
  <c r="F81" i="4"/>
  <c r="F80" i="4"/>
  <c r="F79" i="4"/>
  <c r="F78" i="4"/>
  <c r="F77" i="4"/>
  <c r="F76" i="4"/>
  <c r="F75" i="4"/>
  <c r="F74" i="4"/>
  <c r="F73" i="4"/>
  <c r="F72" i="4"/>
  <c r="F71" i="4"/>
  <c r="F70" i="4"/>
  <c r="F69" i="4"/>
  <c r="F68" i="4"/>
  <c r="F67" i="4"/>
  <c r="F66" i="4"/>
  <c r="F65" i="4"/>
  <c r="F64" i="4"/>
  <c r="F115" i="4" l="1"/>
  <c r="F63" i="4"/>
  <c r="F62" i="4"/>
  <c r="F61" i="4"/>
  <c r="F60" i="4"/>
  <c r="F59" i="4"/>
  <c r="C5" i="1" l="1"/>
  <c r="F115" i="1" l="1"/>
  <c r="F75" i="1"/>
  <c r="F74" i="1"/>
  <c r="F73" i="1"/>
  <c r="F72" i="1"/>
  <c r="F71" i="1"/>
  <c r="F70" i="1"/>
  <c r="F69" i="1"/>
  <c r="F15" i="1"/>
  <c r="J118" i="4" l="1"/>
  <c r="J119" i="4" s="1"/>
  <c r="J115" i="4"/>
  <c r="I115" i="4"/>
  <c r="J114" i="4"/>
  <c r="J113" i="4"/>
  <c r="J112" i="4"/>
  <c r="J111" i="4"/>
  <c r="J110" i="4"/>
  <c r="J109" i="4"/>
  <c r="J108" i="4"/>
  <c r="J107" i="4"/>
  <c r="J106" i="4"/>
  <c r="J105" i="4"/>
  <c r="J63" i="4"/>
  <c r="I63" i="4"/>
  <c r="J62" i="4"/>
  <c r="I62" i="4"/>
  <c r="J61" i="4"/>
  <c r="I61" i="4"/>
  <c r="I60" i="4"/>
  <c r="J60" i="4" s="1"/>
  <c r="I59" i="4"/>
  <c r="J59" i="4" s="1"/>
  <c r="I15" i="4"/>
  <c r="E9" i="4"/>
  <c r="E8" i="4"/>
  <c r="E7" i="4"/>
  <c r="C5" i="4"/>
  <c r="J15" i="4" l="1"/>
  <c r="J116" i="4" s="1"/>
  <c r="I119" i="4"/>
  <c r="I15" i="1"/>
  <c r="F68" i="2" l="1"/>
  <c r="F67" i="2"/>
  <c r="I67" i="2"/>
  <c r="I68" i="2"/>
  <c r="J68" i="2" l="1"/>
  <c r="J67" i="2"/>
  <c r="J86" i="2"/>
  <c r="I86" i="2"/>
  <c r="F86" i="2"/>
  <c r="J85" i="2"/>
  <c r="I85" i="2"/>
  <c r="F85" i="2"/>
  <c r="J84" i="2"/>
  <c r="I84" i="2"/>
  <c r="F84" i="2"/>
  <c r="J83" i="2"/>
  <c r="I83" i="2"/>
  <c r="F83" i="2"/>
  <c r="J82" i="2"/>
  <c r="I82" i="2"/>
  <c r="F82" i="2"/>
  <c r="J81" i="2"/>
  <c r="I81" i="2"/>
  <c r="F81" i="2"/>
  <c r="J80" i="2"/>
  <c r="I80" i="2"/>
  <c r="F80" i="2"/>
  <c r="J79" i="2"/>
  <c r="I79" i="2"/>
  <c r="F79" i="2"/>
  <c r="J78" i="2"/>
  <c r="I78" i="2"/>
  <c r="F78" i="2"/>
  <c r="J77" i="2"/>
  <c r="I77" i="2"/>
  <c r="F77" i="2"/>
  <c r="J76" i="2"/>
  <c r="I76" i="2"/>
  <c r="F76" i="2"/>
  <c r="J75" i="2"/>
  <c r="I75" i="2"/>
  <c r="F75" i="2"/>
  <c r="J74" i="2"/>
  <c r="I74" i="2"/>
  <c r="F74" i="2"/>
  <c r="J73" i="2"/>
  <c r="I73" i="2"/>
  <c r="F73" i="2"/>
  <c r="J72" i="2"/>
  <c r="I72" i="2"/>
  <c r="F72" i="2"/>
  <c r="J71" i="2"/>
  <c r="I71" i="2"/>
  <c r="F71" i="2"/>
  <c r="J70" i="2"/>
  <c r="I70" i="2"/>
  <c r="F70" i="2"/>
  <c r="J69" i="2"/>
  <c r="I69" i="2"/>
  <c r="F69" i="2"/>
  <c r="E63" i="2"/>
  <c r="E62" i="2"/>
  <c r="E61" i="2"/>
  <c r="E60" i="2"/>
  <c r="E59" i="2"/>
  <c r="K87" i="2" l="1"/>
  <c r="K90" i="2" s="1"/>
  <c r="J90" i="2"/>
  <c r="J33" i="2"/>
  <c r="I33" i="2"/>
  <c r="F33" i="2"/>
  <c r="J32" i="2"/>
  <c r="I32" i="2"/>
  <c r="F32" i="2"/>
  <c r="J31" i="2"/>
  <c r="I31" i="2"/>
  <c r="F31" i="2"/>
  <c r="J30" i="2"/>
  <c r="I30" i="2"/>
  <c r="F30" i="2"/>
  <c r="J29" i="2"/>
  <c r="I29" i="2"/>
  <c r="F29" i="2"/>
  <c r="J28" i="2"/>
  <c r="I28" i="2"/>
  <c r="F28" i="2"/>
  <c r="J27" i="2"/>
  <c r="I27" i="2"/>
  <c r="F27" i="2"/>
  <c r="J26" i="2"/>
  <c r="I26" i="2"/>
  <c r="F26" i="2"/>
  <c r="J25" i="2"/>
  <c r="I25" i="2"/>
  <c r="F25" i="2"/>
  <c r="J24" i="2"/>
  <c r="I24" i="2"/>
  <c r="F24" i="2"/>
  <c r="J23" i="2"/>
  <c r="I23" i="2"/>
  <c r="F23" i="2"/>
  <c r="J22" i="2"/>
  <c r="I22" i="2"/>
  <c r="F22" i="2"/>
  <c r="J21" i="2"/>
  <c r="I21" i="2"/>
  <c r="F21" i="2"/>
  <c r="J20" i="2"/>
  <c r="I20" i="2"/>
  <c r="F20" i="2"/>
  <c r="J19" i="2"/>
  <c r="I19" i="2"/>
  <c r="F19" i="2"/>
  <c r="J18" i="2"/>
  <c r="I18" i="2"/>
  <c r="F18" i="2"/>
  <c r="J17" i="2"/>
  <c r="I17" i="2"/>
  <c r="F17" i="2"/>
  <c r="J16" i="2"/>
  <c r="I16" i="2"/>
  <c r="F16" i="2"/>
  <c r="J15" i="2"/>
  <c r="I15" i="2"/>
  <c r="F15" i="2"/>
  <c r="E10" i="2"/>
  <c r="E9" i="2"/>
  <c r="E8" i="2"/>
  <c r="E6" i="2"/>
  <c r="K89" i="2" l="1"/>
  <c r="I37" i="2"/>
  <c r="J34" i="2"/>
  <c r="J36" i="2" s="1"/>
  <c r="J37" i="2" s="1"/>
  <c r="J73" i="1" l="1"/>
  <c r="I73" i="1"/>
  <c r="J72" i="1"/>
  <c r="I72" i="1"/>
  <c r="J71" i="1"/>
  <c r="I71" i="1"/>
  <c r="J70" i="1"/>
  <c r="I70" i="1"/>
  <c r="I69" i="1"/>
  <c r="E11" i="1"/>
  <c r="E9" i="1"/>
  <c r="E10" i="1"/>
  <c r="E8" i="1"/>
  <c r="E7" i="1"/>
  <c r="J69" i="1" l="1"/>
  <c r="I74" i="1" l="1"/>
  <c r="J74" i="1" s="1"/>
  <c r="I75" i="1"/>
  <c r="J75" i="1" l="1"/>
  <c r="I115" i="1"/>
  <c r="J115" i="1" s="1"/>
  <c r="J113" i="1"/>
  <c r="J15" i="1"/>
  <c r="J116" i="1" s="1"/>
  <c r="J118" i="1" l="1"/>
  <c r="J114" i="1"/>
  <c r="J119" i="1" l="1"/>
  <c r="I119" i="1"/>
</calcChain>
</file>

<file path=xl/sharedStrings.xml><?xml version="1.0" encoding="utf-8"?>
<sst xmlns="http://schemas.openxmlformats.org/spreadsheetml/2006/main" count="501" uniqueCount="421">
  <si>
    <t>Opmerkingen/Toelichting</t>
  </si>
  <si>
    <t>Geneesmiddel</t>
  </si>
  <si>
    <t>Voor welke zorgvraag/aandoening wordt het geneesmiddel ingezet?</t>
  </si>
  <si>
    <t>90% vergoeding van totaal kosten</t>
  </si>
  <si>
    <t>Komt in aanmerking voor vergoeding?</t>
  </si>
  <si>
    <t>Kosten per 4 weken (rood indien lager dan drempelwaarde)</t>
  </si>
  <si>
    <t>Normbedrag (drempelwaarde) per periode van 4 weken</t>
  </si>
  <si>
    <t>Geboortedatum</t>
  </si>
  <si>
    <t>Startdatum medicatie</t>
  </si>
  <si>
    <t>Einddatum medicatie</t>
  </si>
  <si>
    <t>Kosten per periode van 4 weken</t>
  </si>
  <si>
    <t>- Basis voor nacalculatie is de netto inkoopprijs, na aftrek van eventuele bonussen en kortingen.</t>
  </si>
  <si>
    <t>Aantal
(daadwerkelijk verbruik in periode)</t>
  </si>
  <si>
    <t>Factor
(periodes van 4 weken)</t>
  </si>
  <si>
    <t>Eenheidsprijs
(netto inkoopprijs)</t>
  </si>
  <si>
    <t>Totale kosten
(aantal maal eenheid)</t>
  </si>
  <si>
    <t>- Indien bij een van de regels de kosten per 4 weken oranje kleurt, dient er overlap met andere medicatie in dezelfde periode te zijn om aan het drempelbedrag te komen</t>
  </si>
  <si>
    <t>NB:</t>
  </si>
  <si>
    <t>Geslacht</t>
  </si>
  <si>
    <t>Uniek nummer</t>
  </si>
  <si>
    <t>Naam arts (SOG/AVG/huisarts etc)</t>
  </si>
  <si>
    <t>Telefoonnummer arts</t>
  </si>
  <si>
    <t>Telefoonnummer apotheker</t>
  </si>
  <si>
    <t>Naam apotheker</t>
  </si>
  <si>
    <t>Nza-nummer</t>
  </si>
  <si>
    <t>Naam instelling</t>
  </si>
  <si>
    <t>Omega</t>
  </si>
  <si>
    <t>Stichting Philadelphia Zorg Amsterdam</t>
  </si>
  <si>
    <t>Unal Zorg BV</t>
  </si>
  <si>
    <t>Cordaan Vg</t>
  </si>
  <si>
    <t>Nieuw Amstelrade</t>
  </si>
  <si>
    <t>Raeger autismecentrum</t>
  </si>
  <si>
    <t>Stichting De Ster Kinderbegeleidingscentrum</t>
  </si>
  <si>
    <t>Multi Plus Zorg B.V.</t>
  </si>
  <si>
    <t>Pluryn Apeldoorn Zutphen</t>
  </si>
  <si>
    <t>Passerel</t>
  </si>
  <si>
    <t>Stichting Philadelphia Zorg Regio Apeldoorn/Zutphen</t>
  </si>
  <si>
    <t>Siza</t>
  </si>
  <si>
    <t>De Seizoenen BV</t>
  </si>
  <si>
    <t>Stichting Zozijn</t>
  </si>
  <si>
    <t>Stichting Zorg Adullam</t>
  </si>
  <si>
    <t>JP van den Bent Stichting</t>
  </si>
  <si>
    <t>Stichting Trajectum</t>
  </si>
  <si>
    <t>Coöperatie Boer en Zorg</t>
  </si>
  <si>
    <t>Professionals in NAH BV</t>
  </si>
  <si>
    <t>De Lichtenvoorde</t>
  </si>
  <si>
    <t>s Heerenloo Midden Nederland Locatie Schuylenburg</t>
  </si>
  <si>
    <t>Vanboeijen</t>
  </si>
  <si>
    <t>de Noorderbrug</t>
  </si>
  <si>
    <t>de Trans</t>
  </si>
  <si>
    <t>Stichting BEZINN</t>
  </si>
  <si>
    <t>Ambiq (Drenthe)</t>
  </si>
  <si>
    <t>KO-BUS B.V.</t>
  </si>
  <si>
    <t>Oranjeborg</t>
  </si>
  <si>
    <t>St. Philadelpia Zorg</t>
  </si>
  <si>
    <t>s Heeren Loo (Flevoland)</t>
  </si>
  <si>
    <t>Stichting Nieuw Unicum</t>
  </si>
  <si>
    <t>SPZ Kennemerland</t>
  </si>
  <si>
    <t>SEIN</t>
  </si>
  <si>
    <t>Werkdag</t>
  </si>
  <si>
    <t>Stichting De Waerden</t>
  </si>
  <si>
    <t>Stichting Heliomare</t>
  </si>
  <si>
    <t>Stichting Ons Tweede Thuis</t>
  </si>
  <si>
    <t>Stichting De Linde</t>
  </si>
  <si>
    <t>SIG</t>
  </si>
  <si>
    <t>Stichting Zuidwester</t>
  </si>
  <si>
    <t>Pameijer GZ</t>
  </si>
  <si>
    <t>Stichting Gemiva-Svg Groep</t>
  </si>
  <si>
    <t>Philadelphia Zorg Groot Rijnmond</t>
  </si>
  <si>
    <t>ASVZ</t>
  </si>
  <si>
    <t>Middin</t>
  </si>
  <si>
    <t>Stichting Firmitas</t>
  </si>
  <si>
    <t>City Kids Rotterdam BV</t>
  </si>
  <si>
    <t>ICZ Cura</t>
  </si>
  <si>
    <t>Stichting Philadelphia Zorg Regio 't Gooi</t>
  </si>
  <si>
    <t>Sherpa</t>
  </si>
  <si>
    <t>Doenersdreef Zorg B.V.</t>
  </si>
  <si>
    <t>Stichting de Droomboom</t>
  </si>
  <si>
    <t>Visio Noord West Nederland</t>
  </si>
  <si>
    <t>Stichting Het Robertshuis</t>
  </si>
  <si>
    <t>Boogh</t>
  </si>
  <si>
    <t>Stichting Reinaerde</t>
  </si>
  <si>
    <t>Zideris</t>
  </si>
  <si>
    <t>Stichting Philadelphia Zorg Utrecht</t>
  </si>
  <si>
    <t>Abrona</t>
  </si>
  <si>
    <t>Stichting Nedereind</t>
  </si>
  <si>
    <t>Stichting de Wederkerigheid</t>
  </si>
  <si>
    <t>Stichting Altrecht ( Wier)</t>
  </si>
  <si>
    <t>Stichting Amerpoort</t>
  </si>
  <si>
    <t>De Opbouw Lijn5</t>
  </si>
  <si>
    <t>Syndion</t>
  </si>
  <si>
    <t>Stichting Bartiméus Sonneheerdt</t>
  </si>
  <si>
    <t>Jagerhuis ZIN bv</t>
  </si>
  <si>
    <t>Plushome Utrecht</t>
  </si>
  <si>
    <t>Stichting de Tussenvoorziening</t>
  </si>
  <si>
    <t>Stichting Odion</t>
  </si>
  <si>
    <t>Stichting Philadelphia</t>
  </si>
  <si>
    <t>Prinsenstichting</t>
  </si>
  <si>
    <t>Stichting Enzo</t>
  </si>
  <si>
    <t>Driestroom</t>
  </si>
  <si>
    <t>Zorgboerderij de vier jaargetijden</t>
  </si>
  <si>
    <t>De Gelukkige Dolfijntjes</t>
  </si>
  <si>
    <t>Frion</t>
  </si>
  <si>
    <t>Sprank</t>
  </si>
  <si>
    <t>Baalderborggroep</t>
  </si>
  <si>
    <t>Vitree</t>
  </si>
  <si>
    <t>Stichting Profila Zorg</t>
  </si>
  <si>
    <t>Zorgcoöperatie Klaver4You</t>
  </si>
  <si>
    <t>Stichting Ela</t>
  </si>
  <si>
    <t>WoonZorg Combinatie Overijssel B.V.</t>
  </si>
  <si>
    <t>Stichting Parnassus</t>
  </si>
  <si>
    <t>Combiwel</t>
  </si>
  <si>
    <t>Amsta</t>
  </si>
  <si>
    <t>ROZA Zorg</t>
  </si>
  <si>
    <t>Stichting Zorggroep Amsterdam-Oost</t>
  </si>
  <si>
    <t>Stichting Thuiszorg de Versterking</t>
  </si>
  <si>
    <t>Stichting Pro Senectute inz. Emmahof</t>
  </si>
  <si>
    <t>Amstelland Thuiszorg (Zonnehuisgroep Amstelland)</t>
  </si>
  <si>
    <t>Thuiszorg de Lindeboom</t>
  </si>
  <si>
    <t>Stichting Verzorgingshuis Talma Borgh</t>
  </si>
  <si>
    <t>Zorg en Wooncentrum den Bouw</t>
  </si>
  <si>
    <t>De Goede Zorg</t>
  </si>
  <si>
    <t>Thuiszorg Beers</t>
  </si>
  <si>
    <t>Stichting Zorgcombinatie Marga Klompe</t>
  </si>
  <si>
    <t>Atlant Zorggroep</t>
  </si>
  <si>
    <t>Stichting Nusantara Zorg</t>
  </si>
  <si>
    <t>Stichting Sutfene</t>
  </si>
  <si>
    <t>Riwis Zorg &amp; Welzijn</t>
  </si>
  <si>
    <t>Stichting Sensire</t>
  </si>
  <si>
    <t>De Wending VVT</t>
  </si>
  <si>
    <t>Zorggroep Sint Maarten Lochem/Zutphen</t>
  </si>
  <si>
    <t>Verian (Azeo)</t>
  </si>
  <si>
    <t>Stichting Icare</t>
  </si>
  <si>
    <t>Stichting Interzorg Noord-Nederland</t>
  </si>
  <si>
    <t>Stichting Zorggroep Tangenborgh</t>
  </si>
  <si>
    <t>Stichting Residentie Buitenzorg</t>
  </si>
  <si>
    <t>De ZorgZaak BV</t>
  </si>
  <si>
    <t>CarePool BV</t>
  </si>
  <si>
    <t>Stichting Zorggroep Drenthe</t>
  </si>
  <si>
    <t>De Buurtzuster BV</t>
  </si>
  <si>
    <t>Stichting Zorgcentrum Talma Urk</t>
  </si>
  <si>
    <t>Stichting Woonzorgcentra Flevoland</t>
  </si>
  <si>
    <t>Stichting Coloriet</t>
  </si>
  <si>
    <t>Stichting Zorggroep Oude en Nieuwe Land</t>
  </si>
  <si>
    <t>Stichting Zorgbalans</t>
  </si>
  <si>
    <t>FlexiCura B.V. (besloten vennootschap)</t>
  </si>
  <si>
    <t>de ZorgSpecialist BV</t>
  </si>
  <si>
    <t>Stichting ViVa! Zorggroep</t>
  </si>
  <si>
    <t>Stichting Reigershoeve</t>
  </si>
  <si>
    <t>Stichting Centrum voor Reuma en Revalidatie Rotterdam</t>
  </si>
  <si>
    <t>Stichting Humanitas</t>
  </si>
  <si>
    <t>Stichting Zorgbeheer De Zellingen</t>
  </si>
  <si>
    <t>Stichting Aafje Thuiszorg Huizen Zorghotels</t>
  </si>
  <si>
    <t>Stichting Argos Zorggroep</t>
  </si>
  <si>
    <t>Stichting Gereformeerde Zorgcentra Zuid-Holland</t>
  </si>
  <si>
    <t>Directzorg Nederland B.V.</t>
  </si>
  <si>
    <t>Hervormde Stichting Sonneburgh</t>
  </si>
  <si>
    <t>Thuiszorg INIS</t>
  </si>
  <si>
    <t>MOB BV</t>
  </si>
  <si>
    <t>Zorg op Maat BV</t>
  </si>
  <si>
    <t>Careyn Zuid-Hollandse Eilanden B.V.</t>
  </si>
  <si>
    <t>ZorgFamilie</t>
  </si>
  <si>
    <t>Stichting Lelie zorggroep</t>
  </si>
  <si>
    <t>Thuiszorg Groot Gelre B.V.</t>
  </si>
  <si>
    <t>European Social Projects Office B.V. (ESPO)</t>
  </si>
  <si>
    <t>Laurens Stichting</t>
  </si>
  <si>
    <t>Rosa Spier Huis</t>
  </si>
  <si>
    <t>Zorgcentrum Buitenhaeghe</t>
  </si>
  <si>
    <t>Stichting Hilverzorg</t>
  </si>
  <si>
    <t>Stichting Zorggroep Almere</t>
  </si>
  <si>
    <t>Amaris Zorggroep</t>
  </si>
  <si>
    <t>Inovum</t>
  </si>
  <si>
    <t>Splendid Care BV</t>
  </si>
  <si>
    <t>Stichting Verzorgingshuis de Koperhorst</t>
  </si>
  <si>
    <t>St Pieters en Bloklands Gasthuis</t>
  </si>
  <si>
    <t>Zorg-en Wooncentrum de Haven</t>
  </si>
  <si>
    <t>Maria Dommer Stichting</t>
  </si>
  <si>
    <t>Stichting Ouderenzorg Oudewater (de Wulverhorst)</t>
  </si>
  <si>
    <t>Stichting Vecht en IJssel</t>
  </si>
  <si>
    <t>Stichting Bartholomeus Gasthuis</t>
  </si>
  <si>
    <t>Woonzorgcentrum Vredenoord</t>
  </si>
  <si>
    <t>Stichting Huize het Oosten</t>
  </si>
  <si>
    <t>Interzorg Regulier B.V.</t>
  </si>
  <si>
    <t>Thuiszorg Het Centrum</t>
  </si>
  <si>
    <t>Stichting Zorg Thuis</t>
  </si>
  <si>
    <t>Rivas Zorggroep</t>
  </si>
  <si>
    <t>Beweging 3.0</t>
  </si>
  <si>
    <t>Stichting Zorgspectrum</t>
  </si>
  <si>
    <t>St. Woon-Zorgcentra de Rijnhoven</t>
  </si>
  <si>
    <t>Interkerkelijke Stichting Zorg-Voorzieningen de Brug</t>
  </si>
  <si>
    <t>Zuwe Zorg</t>
  </si>
  <si>
    <t>Warande</t>
  </si>
  <si>
    <t>Aveant BV</t>
  </si>
  <si>
    <t>Centraalzorg Vallei en Heuvelrug</t>
  </si>
  <si>
    <t>Axioncontinu</t>
  </si>
  <si>
    <t>Opella thuiszorg (regio Utrecht)</t>
  </si>
  <si>
    <t>Zorggroep Charim</t>
  </si>
  <si>
    <t>Stichting Zorggroep De Vechtstreek</t>
  </si>
  <si>
    <t>Stichting De Bilthuysen</t>
  </si>
  <si>
    <t>Stichting QuaRijn</t>
  </si>
  <si>
    <t>Stichting KAG Zorg</t>
  </si>
  <si>
    <t>Joost Zorgt B.V.</t>
  </si>
  <si>
    <t>Good4LIfe</t>
  </si>
  <si>
    <t>stichting Hervormd Centrum Pennemes</t>
  </si>
  <si>
    <t>Stichting Doopsgezind Zorgcentrum "Het Mennistenerf"</t>
  </si>
  <si>
    <t>Stichting Wonen en Zorg Purmerend</t>
  </si>
  <si>
    <t>Landzijde</t>
  </si>
  <si>
    <t>De Zorgcirkel</t>
  </si>
  <si>
    <t>Stichting PartiCura</t>
  </si>
  <si>
    <t>Madeliefje Thuiszorg</t>
  </si>
  <si>
    <t>Stichting Evean Zorg</t>
  </si>
  <si>
    <t>Algemeen christelijke stichting voor wonen en zorg Avondlicht</t>
  </si>
  <si>
    <t>Stichting Rosengaerde</t>
  </si>
  <si>
    <t>Stichting Zorgspectrum Het Zand</t>
  </si>
  <si>
    <t>Prot.Chr.Stichting voor Zorgverlening "Het Baken"</t>
  </si>
  <si>
    <t>Stichting IJsselheem Holding</t>
  </si>
  <si>
    <t>Verpleeghuis Norschoten</t>
  </si>
  <si>
    <t>Stichting Protestants Christelijke Woonzorg Unie Veluwe</t>
  </si>
  <si>
    <t>Stichting RST Zorgverleners</t>
  </si>
  <si>
    <t>Saxenburgh Groep</t>
  </si>
  <si>
    <t>Beter Thuis Wonen Thuiszorg BV</t>
  </si>
  <si>
    <t>Driezorg, Stichting voor Wonen, Zorg en Welzijn</t>
  </si>
  <si>
    <t>Stichting Carinova Thuiszorg Salland</t>
  </si>
  <si>
    <t>Uniek cliëntnummer</t>
  </si>
  <si>
    <t>Vul hier een uniek nummer voor de cliënt in, waarmee in geval van controle de cliënt herleidbaaris</t>
  </si>
  <si>
    <t>de naam van het geneesmiddel, de toedieningsvorm, milli- of microgram evt. per milliliter.</t>
  </si>
  <si>
    <t>Niet invullen = rekencel</t>
  </si>
  <si>
    <t>Voorbeeld</t>
  </si>
  <si>
    <t>Man</t>
  </si>
  <si>
    <t>Dr. Pilstra</t>
  </si>
  <si>
    <t>Hr. Poeder</t>
  </si>
  <si>
    <t>INTELENCE TABL 100MG</t>
  </si>
  <si>
    <t>aids</t>
  </si>
  <si>
    <t>300xxxx</t>
  </si>
  <si>
    <t>Stichting Voorbeeld</t>
  </si>
  <si>
    <t>Voor welke zorgvraag/aandoening wordt het materiaal ingezet?</t>
  </si>
  <si>
    <t xml:space="preserve">Startdatum </t>
  </si>
  <si>
    <t xml:space="preserve">Einddatum </t>
  </si>
  <si>
    <t>Ggnet</t>
  </si>
  <si>
    <t>De Forensische Zorgspecialisten</t>
  </si>
  <si>
    <t>Centrum voor Dienstverlening</t>
  </si>
  <si>
    <t>Stichting Arkin</t>
  </si>
  <si>
    <t>Dijk en Duin BV</t>
  </si>
  <si>
    <t>Bavo Europoort (Rotterdam)</t>
  </si>
  <si>
    <t>GGZ Drenthe (GGZ)</t>
  </si>
  <si>
    <t>Eleos</t>
  </si>
  <si>
    <t>Stichting Altrecht</t>
  </si>
  <si>
    <t>Stichting GGZ InGeest</t>
  </si>
  <si>
    <t>Dimence Zwolse Poort</t>
  </si>
  <si>
    <t>Stichting GGZ Centraal</t>
  </si>
  <si>
    <t>Fier</t>
  </si>
  <si>
    <t>Kennemerzorg B.V.</t>
  </si>
  <si>
    <t>Fleurage Residence Bloemendaal B.V.</t>
  </si>
  <si>
    <t>Aanzien B.V.</t>
  </si>
  <si>
    <t>Vlindervrije Zorg</t>
  </si>
  <si>
    <t>Ambulante Hulpverlening Midden Nederland B.V.</t>
  </si>
  <si>
    <t>Jeugdprofs</t>
  </si>
  <si>
    <t>Voor welke aandoening/zorgvraag wordt het geneesmiddel ingezet?</t>
  </si>
  <si>
    <t>Materiaal</t>
  </si>
  <si>
    <t>NZA code</t>
  </si>
  <si>
    <t>Zorgaanbieder</t>
  </si>
  <si>
    <t>LIMOR</t>
  </si>
  <si>
    <t>Kinderhospice ZonnaCare</t>
  </si>
  <si>
    <t>Perspectief</t>
  </si>
  <si>
    <t>Stichting Koninklijke Kentalis</t>
  </si>
  <si>
    <t>Coöperatie Dichtbij U.A.</t>
  </si>
  <si>
    <t>ContactZorg</t>
  </si>
  <si>
    <t>Onvergetelijk leven BV</t>
  </si>
  <si>
    <t>De Zorgkeien B.V.</t>
  </si>
  <si>
    <t>Cordaan</t>
  </si>
  <si>
    <t>Stichting Maasstad Zorg</t>
  </si>
  <si>
    <t>ZorgPlus</t>
  </si>
  <si>
    <t>Zorggroep Boat</t>
  </si>
  <si>
    <t>L Zorg B.V.</t>
  </si>
  <si>
    <t>Home Instead Thuisservice Kennemerland B.V.</t>
  </si>
  <si>
    <t>Stichting Switch Care</t>
  </si>
  <si>
    <t>De Oude Pastorie</t>
  </si>
  <si>
    <t>Zorggroep Vitez B.V.</t>
  </si>
  <si>
    <t>Stichting Joyce-House</t>
  </si>
  <si>
    <t>Zorgbureau De Stellingwerven BV</t>
  </si>
  <si>
    <t>Stichting Excellent Leven</t>
  </si>
  <si>
    <t>Stichting Ben Oude Nijhuis</t>
  </si>
  <si>
    <t>Zorg-Los BV</t>
  </si>
  <si>
    <t>Thuiszorg Gezellig B.V.</t>
  </si>
  <si>
    <t>Home Instead Thuisservice Amsterdam CentrumZuidWest</t>
  </si>
  <si>
    <t>Home Instead Thuisservice DLZ</t>
  </si>
  <si>
    <t>Stichting care 2 get there</t>
  </si>
  <si>
    <t>PGVZ</t>
  </si>
  <si>
    <t>Stepping Stones Home &amp; Care</t>
  </si>
  <si>
    <t>Freeway Zorg</t>
  </si>
  <si>
    <t>Bijzonder Zorgenkind BV</t>
  </si>
  <si>
    <t>IN Zorg en Advies B.V.</t>
  </si>
  <si>
    <t>Amsta Karaad</t>
  </si>
  <si>
    <t>Cura XL</t>
  </si>
  <si>
    <t>De Waggelmannetjes</t>
  </si>
  <si>
    <t>DM Exploitatie BV (Domus Magnus)</t>
  </si>
  <si>
    <t>Leger des Heils VB-zorg</t>
  </si>
  <si>
    <t>Sigma ZorG BV</t>
  </si>
  <si>
    <t>Stichting Ons Verlangen</t>
  </si>
  <si>
    <t>Verpleegkundig Kinderdagverblijf Zigzag</t>
  </si>
  <si>
    <t>Zorg en Opvang Holding</t>
  </si>
  <si>
    <t xml:space="preserve">Dagelijks Leven Zorg B.V. </t>
  </si>
  <si>
    <t>Home Instead Thuisservice Apeldoorn B.V.</t>
  </si>
  <si>
    <t>IrisZorg (Apeldoorn / Zutphen e.o.)</t>
  </si>
  <si>
    <t>Riwis Zorg &amp; Welzijn (Apeldoorn / Zutphen e.o.)</t>
  </si>
  <si>
    <t>Sa-Net Wonen B.V.</t>
  </si>
  <si>
    <t>September Apeldoorn</t>
  </si>
  <si>
    <t>Stichting de Zorgmensen</t>
  </si>
  <si>
    <t>Stichting Viattence</t>
  </si>
  <si>
    <t>Zorggroep Achterhoek</t>
  </si>
  <si>
    <t>Zorggroep Apeldoorn en Omstreken</t>
  </si>
  <si>
    <t>Altingerhof, Vierackers, Dekelhem, Boshof</t>
  </si>
  <si>
    <t xml:space="preserve">Cosis </t>
  </si>
  <si>
    <t>de Baander</t>
  </si>
  <si>
    <t>Martinizorg B.V.</t>
  </si>
  <si>
    <t>Mijn Thuiszorg</t>
  </si>
  <si>
    <t xml:space="preserve">Noord Nederlandse Coöperatie van Zorgorganisaties (NNCZ) </t>
  </si>
  <si>
    <t>Ribw Leger des Heils GGZ Cluster 1</t>
  </si>
  <si>
    <t>Scilla Andante</t>
  </si>
  <si>
    <t>Stichting Derkshoes zorg en dienstverlening</t>
  </si>
  <si>
    <t xml:space="preserve">Stichting Dignis </t>
  </si>
  <si>
    <t xml:space="preserve">Stichting Treant Care </t>
  </si>
  <si>
    <t>Stichting Zorgcollectief Zuidwest-Drenthe</t>
  </si>
  <si>
    <t>Stichting Zorggroep Noorderboog</t>
  </si>
  <si>
    <t>Trajectum GGZ (Drenthe)</t>
  </si>
  <si>
    <t>VWE Zorg B.V.</t>
  </si>
  <si>
    <t>Wijkzorg Comfort B.V.</t>
  </si>
  <si>
    <t>Woonzorg De Berkenhof BV</t>
  </si>
  <si>
    <t>Woonzorgcentrum de Westerkim</t>
  </si>
  <si>
    <t xml:space="preserve">Stichting William Schrikker Z&amp;W / Partners voor Jeugd </t>
  </si>
  <si>
    <t>Triade</t>
  </si>
  <si>
    <t>De Hartekamp groep (Regio Kennemerland)</t>
  </si>
  <si>
    <t>Kennemerhart (fusie SHDH en Amie)</t>
  </si>
  <si>
    <t>Ribw KAM</t>
  </si>
  <si>
    <t>Sint Jacob</t>
  </si>
  <si>
    <t>SYS Zorg</t>
  </si>
  <si>
    <t>Zorg Allerlei</t>
  </si>
  <si>
    <t>Zorggroep Reinalda</t>
  </si>
  <si>
    <t>ABA Huis B.V.</t>
  </si>
  <si>
    <t>Ambachtzorg BV</t>
  </si>
  <si>
    <t>Ayudo</t>
  </si>
  <si>
    <t>Dunya Zorg en Welzijn BV</t>
  </si>
  <si>
    <t>Hervormde Stichting Bejaardenzorg Capelle aan den IJssel</t>
  </si>
  <si>
    <t>Home Instead Thuisservice Rotterdam BV</t>
  </si>
  <si>
    <t>Leger des Heils Vb-Zorg</t>
  </si>
  <si>
    <t>Middin (v.h. Steinmetz-de Compaan) VVT</t>
  </si>
  <si>
    <t>Orion</t>
  </si>
  <si>
    <t>Stichting Antes</t>
  </si>
  <si>
    <t>Stichting Humanitas DMH</t>
  </si>
  <si>
    <t>Stichting Ipse de Bruggen</t>
  </si>
  <si>
    <t>Stichting Lievegoed</t>
  </si>
  <si>
    <t>Stichting Maaszicht</t>
  </si>
  <si>
    <t>Stichting OmniaZorg</t>
  </si>
  <si>
    <t>Home Instead Thuisservice 't Gooi</t>
  </si>
  <si>
    <t>Royal Care</t>
  </si>
  <si>
    <t>St. Vivium Zorggroep</t>
  </si>
  <si>
    <t>Stichting Art Loca</t>
  </si>
  <si>
    <t>Vitaal Thuiszorg B.V. (Regio t Gooi)</t>
  </si>
  <si>
    <t>Accolade Zorggroep</t>
  </si>
  <si>
    <t>Allerzorg</t>
  </si>
  <si>
    <t>Buurtzorg Nederland</t>
  </si>
  <si>
    <t>ChiqCare Woonzorg B.V.</t>
  </si>
  <si>
    <t>Expert Care B.V. (vh Zorg voor Zorg)</t>
  </si>
  <si>
    <t>Leger des Heils W&amp;G Midden Nederland</t>
  </si>
  <si>
    <t>Privazorg AWBZ B.V.</t>
  </si>
  <si>
    <t>St. Woonzorgboerderij Moriahoeve</t>
  </si>
  <si>
    <t>Stichting Beschermende Woonvormen Utrecht</t>
  </si>
  <si>
    <t>Stichting Lyvore</t>
  </si>
  <si>
    <t>Stichting Nieuw Hermes Huis</t>
  </si>
  <si>
    <t>Stichting Pension Singelzicht</t>
  </si>
  <si>
    <t>Stichting Santé Zorg Vitras</t>
  </si>
  <si>
    <t>Stichting Thuisgenoten</t>
  </si>
  <si>
    <t>Thuiszorg Warm Hart voor Nederland</t>
  </si>
  <si>
    <t>TSN Verzorging &amp; Verpleging BV</t>
  </si>
  <si>
    <t>Valuas Zorg BV</t>
  </si>
  <si>
    <t>Vierstroom</t>
  </si>
  <si>
    <t>Wijkzorg Regio Utrecht B.V.</t>
  </si>
  <si>
    <t>Zorgcoöperatie Accent</t>
  </si>
  <si>
    <t>Zorgcooperatie Improzorg U.A</t>
  </si>
  <si>
    <t xml:space="preserve">Maison-Thuiszorg B.V. </t>
  </si>
  <si>
    <t>Raphaelstichting (Zaanstreek/Waterland)</t>
  </si>
  <si>
    <t>Stichting Leviaan (vh RIBW Zaanstr./Waterl.en W-Friesland)</t>
  </si>
  <si>
    <t>Thuis met zorg Zaanstreek BV</t>
  </si>
  <si>
    <t>Waterlandswelzijn BV</t>
  </si>
  <si>
    <t>Omega Groep BV</t>
  </si>
  <si>
    <t>RIBW IJssel-Vecht</t>
  </si>
  <si>
    <t>Stichting Careander</t>
  </si>
  <si>
    <t xml:space="preserve">Stichting Hanzeheerd </t>
  </si>
  <si>
    <t>Stichting Interakt Contour Groep</t>
  </si>
  <si>
    <t>Stichting Voorzieningen voor Verstandelijk en Meervoudig Gehandicapten Zwolle eo (v/h De Kameel)</t>
  </si>
  <si>
    <t>Stichting Zorggroep Noordwest-Veluwe</t>
  </si>
  <si>
    <t>ZGR (voorheen Zorggroep Raalte)</t>
  </si>
  <si>
    <t>Zonnehuisgroep IJssel-Vecht (Zorgcombinatie Zwolle).</t>
  </si>
  <si>
    <t>Zorg uit Handen B.V.</t>
  </si>
  <si>
    <t>Dit veld wordt automatisch gevuld als het Nza nummer is ingevuld</t>
  </si>
  <si>
    <t>Wilt u hier de naam van de arts in vullen</t>
  </si>
  <si>
    <t>Wilt u hier het telefoonnummer van de apotheker in vullen.</t>
  </si>
  <si>
    <t>Stichting Intermetzo</t>
  </si>
  <si>
    <t>Zorghaven BV</t>
  </si>
  <si>
    <t>Amstelring</t>
  </si>
  <si>
    <t>ECR 2.0 (tot 22-7 Residentiele &amp; Ambulante service en Zorg (RAZ) B.V.)</t>
  </si>
  <si>
    <t>Mijn Zorgstad</t>
  </si>
  <si>
    <t>Actief Zorg B.V.</t>
  </si>
  <si>
    <t>Fivoor BV</t>
  </si>
  <si>
    <t>Zorggroep 't Achterhuus BV</t>
  </si>
  <si>
    <t>Inaya Zorg</t>
  </si>
  <si>
    <t>Zorg&amp;Co</t>
  </si>
  <si>
    <t>Coöperatie Hesterhuizen</t>
  </si>
  <si>
    <t>Home Instead Thuisservice Zeist B.V.</t>
  </si>
  <si>
    <t>Stichting Kwintes</t>
  </si>
  <si>
    <t>Aanvraagformat 2019 Extreme kosten zorggebonden materialen en geneesmiddelen</t>
  </si>
  <si>
    <t xml:space="preserve">Vul hier  het Nza nummer van uw organisatie in. </t>
  </si>
  <si>
    <t>de aandoening/zorgvraag van de client waarvoor het geneesmiddel/materiaal wordt ingezet.</t>
  </si>
  <si>
    <t>bijvoorbeeld  2-3-2019</t>
  </si>
  <si>
    <t xml:space="preserve">bijvoorbeeld  30-3-2019 </t>
  </si>
  <si>
    <t xml:space="preserve">niet invullen = rekencel </t>
  </si>
  <si>
    <t>Bijvoorbeeld          € 50,00</t>
  </si>
  <si>
    <t>Bijvoorbeeld        28</t>
  </si>
  <si>
    <t>Wilt u hier de naam van de apotheker in vullen.</t>
  </si>
  <si>
    <t>mmmm</t>
  </si>
  <si>
    <t>vvvv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</si>
</sst>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7" formatCode="&quot;€&quot;\ #,##0.00;&quot;€&quot;\ \-#,##0.00"/>
    <numFmt numFmtId="164" formatCode="&quot;€&quot;\ #,##0.00_-;&quot;€&quot;\ #,##0.00\-"/>
    <numFmt numFmtId="165" formatCode="_-&quot;€&quot;\ * #,##0.00_-;_-&quot;€&quot;\ * #,##0.00\-;_-&quot;€&quot;\ * &quot;-&quot;??_-;_-@_-"/>
    <numFmt numFmtId="166" formatCode="_-* #,##0.00_-;_-* #,##0.00\-;_-* &quot;-&quot;??_-;_-@_-"/>
    <numFmt numFmtId="167" formatCode="&quot;€&quot;\ #,##0.00_-"/>
    <numFmt numFmtId="168" formatCode="0#########"/>
  </numFmts>
  <fonts count="28">
    <font>
      <sz val="11"/>
      <color theme="1"/>
      <name val="Calibri"/>
      <family val="2"/>
      <scheme val="minor"/>
    </font>
    <font>
      <b/>
      <sz val="10"/>
      <color indexed="8"/>
      <name val="Agis Argo"/>
    </font>
    <font>
      <sz val="10"/>
      <color indexed="8"/>
      <name val="Agis Argo"/>
    </font>
    <font>
      <b/>
      <i/>
      <sz val="10"/>
      <color indexed="8"/>
      <name val="Agis Argo"/>
    </font>
    <font>
      <sz val="11"/>
      <color indexed="8"/>
      <name val="Calibri"/>
      <family val="2"/>
    </font>
    <font>
      <b/>
      <sz val="11"/>
      <color rgb="FFFF0000"/>
      <name val="Calibri"/>
      <family val="2"/>
      <scheme val="minor"/>
    </font>
    <font>
      <sz val="11"/>
      <color rgb="FF7030A0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3"/>
      <name val="Calibri"/>
      <family val="2"/>
      <scheme val="minor"/>
    </font>
    <font>
      <sz val="10"/>
      <name val="Arial"/>
      <family val="2"/>
    </font>
    <font>
      <u/>
      <sz val="10"/>
      <color indexed="12"/>
      <name val="Univers"/>
      <family val="2"/>
    </font>
    <font>
      <b/>
      <sz val="10"/>
      <name val="Arial"/>
      <family val="2"/>
    </font>
    <font>
      <b/>
      <sz val="11"/>
      <color theme="1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i/>
      <sz val="10"/>
      <color indexed="8"/>
      <name val="Arial"/>
      <family val="2"/>
    </font>
    <font>
      <i/>
      <sz val="10"/>
      <name val="Arial"/>
      <family val="2"/>
    </font>
    <font>
      <b/>
      <i/>
      <sz val="12"/>
      <color indexed="8"/>
      <name val="Arial"/>
      <family val="2"/>
    </font>
    <font>
      <b/>
      <i/>
      <sz val="10"/>
      <color indexed="8"/>
      <name val="Arial"/>
      <family val="2"/>
    </font>
    <font>
      <b/>
      <i/>
      <u/>
      <sz val="10"/>
      <color indexed="8"/>
      <name val="Arial"/>
      <family val="2"/>
    </font>
    <font>
      <i/>
      <sz val="9"/>
      <color indexed="8"/>
      <name val="Arial"/>
      <family val="2"/>
    </font>
    <font>
      <sz val="11"/>
      <color rgb="FF7030A0"/>
      <name val="Arial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  <font>
      <b/>
      <sz val="11"/>
      <color theme="2" tint="-0.49998474074526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</fills>
  <borders count="45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/>
      <top style="medium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6" fontId="4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</cellStyleXfs>
  <cellXfs count="242">
    <xf numFmtId="0" fontId="0" fillId="0" borderId="0" xfId="0"/>
    <xf numFmtId="0" fontId="0" fillId="2" borderId="0" xfId="0" applyFill="1"/>
    <xf numFmtId="0" fontId="1" fillId="2" borderId="0" xfId="0" applyFont="1" applyFill="1" applyBorder="1" applyAlignment="1">
      <alignment horizontal="left" vertical="top" wrapText="1"/>
    </xf>
    <xf numFmtId="14" fontId="2" fillId="2" borderId="0" xfId="0" applyNumberFormat="1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vertical="top" wrapText="1"/>
    </xf>
    <xf numFmtId="7" fontId="0" fillId="2" borderId="0" xfId="0" applyNumberFormat="1" applyFill="1"/>
    <xf numFmtId="0" fontId="0" fillId="2" borderId="0" xfId="0" quotePrefix="1" applyFill="1"/>
    <xf numFmtId="0" fontId="0" fillId="2" borderId="0" xfId="0" applyFill="1" applyBorder="1"/>
    <xf numFmtId="0" fontId="5" fillId="2" borderId="0" xfId="0" applyFont="1" applyFill="1"/>
    <xf numFmtId="0" fontId="6" fillId="2" borderId="0" xfId="0" applyFont="1" applyFill="1"/>
    <xf numFmtId="0" fontId="7" fillId="2" borderId="0" xfId="0" applyFont="1" applyFill="1"/>
    <xf numFmtId="0" fontId="8" fillId="0" borderId="0" xfId="0" applyFont="1"/>
    <xf numFmtId="0" fontId="8" fillId="0" borderId="0" xfId="0" applyFont="1" applyAlignment="1"/>
    <xf numFmtId="0" fontId="3" fillId="5" borderId="3" xfId="0" applyFont="1" applyFill="1" applyBorder="1" applyAlignment="1">
      <alignment vertical="top" wrapText="1"/>
    </xf>
    <xf numFmtId="0" fontId="3" fillId="5" borderId="1" xfId="0" applyFont="1" applyFill="1" applyBorder="1" applyAlignment="1">
      <alignment vertical="top" wrapText="1"/>
    </xf>
    <xf numFmtId="0" fontId="3" fillId="5" borderId="2" xfId="0" applyFont="1" applyFill="1" applyBorder="1" applyAlignment="1">
      <alignment vertical="top" wrapText="1"/>
    </xf>
    <xf numFmtId="0" fontId="0" fillId="2" borderId="0" xfId="0" applyFill="1" applyProtection="1"/>
    <xf numFmtId="0" fontId="2" fillId="2" borderId="0" xfId="0" applyFont="1" applyFill="1" applyBorder="1" applyAlignment="1" applyProtection="1">
      <alignment vertical="top" wrapText="1"/>
    </xf>
    <xf numFmtId="7" fontId="0" fillId="2" borderId="0" xfId="0" applyNumberFormat="1" applyFill="1" applyProtection="1"/>
    <xf numFmtId="0" fontId="0" fillId="2" borderId="0" xfId="0" quotePrefix="1" applyFill="1" applyProtection="1"/>
    <xf numFmtId="0" fontId="0" fillId="2" borderId="0" xfId="0" applyFill="1" applyBorder="1" applyProtection="1"/>
    <xf numFmtId="0" fontId="3" fillId="2" borderId="0" xfId="0" applyFont="1" applyFill="1" applyBorder="1" applyAlignment="1" applyProtection="1">
      <alignment horizontal="left" vertical="top" wrapText="1"/>
    </xf>
    <xf numFmtId="0" fontId="0" fillId="2" borderId="1" xfId="0" applyFill="1" applyBorder="1" applyAlignment="1" applyProtection="1">
      <alignment vertical="center"/>
    </xf>
    <xf numFmtId="0" fontId="0" fillId="2" borderId="2" xfId="0" applyFill="1" applyBorder="1" applyAlignment="1" applyProtection="1">
      <alignment vertical="center"/>
    </xf>
    <xf numFmtId="0" fontId="12" fillId="0" borderId="0" xfId="0" applyFont="1" applyFill="1" applyBorder="1" applyAlignment="1">
      <alignment horizontal="center" vertical="top"/>
    </xf>
    <xf numFmtId="0" fontId="12" fillId="0" borderId="0" xfId="0" applyFont="1" applyFill="1" applyBorder="1" applyAlignment="1">
      <alignment horizontal="center"/>
    </xf>
    <xf numFmtId="0" fontId="12" fillId="0" borderId="0" xfId="3" applyFont="1" applyFill="1" applyBorder="1" applyAlignment="1">
      <alignment horizontal="center"/>
    </xf>
    <xf numFmtId="0" fontId="12" fillId="0" borderId="0" xfId="0" applyNumberFormat="1" applyFont="1" applyFill="1" applyBorder="1" applyAlignment="1">
      <alignment horizontal="center"/>
    </xf>
    <xf numFmtId="0" fontId="13" fillId="2" borderId="3" xfId="0" applyFont="1" applyFill="1" applyBorder="1" applyAlignment="1" applyProtection="1">
      <alignment vertical="center"/>
    </xf>
    <xf numFmtId="0" fontId="14" fillId="0" borderId="31" xfId="0" applyFont="1" applyFill="1" applyBorder="1" applyAlignment="1" applyProtection="1">
      <alignment horizontal="left" vertical="top" wrapText="1"/>
      <protection locked="0"/>
    </xf>
    <xf numFmtId="0" fontId="14" fillId="0" borderId="34" xfId="0" applyFont="1" applyFill="1" applyBorder="1" applyAlignment="1" applyProtection="1">
      <alignment horizontal="left" vertical="top" wrapText="1"/>
      <protection locked="0"/>
    </xf>
    <xf numFmtId="0" fontId="14" fillId="0" borderId="32" xfId="0" applyFont="1" applyFill="1" applyBorder="1" applyAlignment="1" applyProtection="1">
      <alignment horizontal="left" vertical="top" wrapText="1"/>
      <protection locked="0"/>
    </xf>
    <xf numFmtId="0" fontId="14" fillId="0" borderId="33" xfId="0" applyFont="1" applyFill="1" applyBorder="1" applyAlignment="1" applyProtection="1">
      <alignment horizontal="left" vertical="top" wrapText="1"/>
      <protection locked="0"/>
    </xf>
    <xf numFmtId="0" fontId="14" fillId="2" borderId="4" xfId="0" applyFont="1" applyFill="1" applyBorder="1" applyAlignment="1">
      <alignment vertical="top" wrapText="1"/>
    </xf>
    <xf numFmtId="0" fontId="14" fillId="2" borderId="5" xfId="0" applyFont="1" applyFill="1" applyBorder="1" applyAlignment="1">
      <alignment vertical="top" wrapText="1"/>
    </xf>
    <xf numFmtId="0" fontId="14" fillId="2" borderId="24" xfId="0" applyFont="1" applyFill="1" applyBorder="1" applyAlignment="1">
      <alignment vertical="top" wrapText="1"/>
    </xf>
    <xf numFmtId="0" fontId="14" fillId="2" borderId="5" xfId="0" applyFont="1" applyFill="1" applyBorder="1" applyAlignment="1">
      <alignment horizontal="center" vertical="top" wrapText="1"/>
    </xf>
    <xf numFmtId="165" fontId="14" fillId="2" borderId="5" xfId="0" applyNumberFormat="1" applyFont="1" applyFill="1" applyBorder="1" applyAlignment="1">
      <alignment horizontal="center" vertical="top" wrapText="1"/>
    </xf>
    <xf numFmtId="0" fontId="14" fillId="2" borderId="24" xfId="0" applyFont="1" applyFill="1" applyBorder="1" applyAlignment="1">
      <alignment horizontal="center" vertical="top" wrapText="1"/>
    </xf>
    <xf numFmtId="0" fontId="14" fillId="2" borderId="8" xfId="0" applyFont="1" applyFill="1" applyBorder="1" applyAlignment="1">
      <alignment horizontal="center" vertical="top" wrapText="1"/>
    </xf>
    <xf numFmtId="0" fontId="15" fillId="4" borderId="6" xfId="0" applyFont="1" applyFill="1" applyBorder="1" applyAlignment="1" applyProtection="1">
      <alignment vertical="center" wrapText="1"/>
      <protection locked="0"/>
    </xf>
    <xf numFmtId="0" fontId="15" fillId="4" borderId="19" xfId="0" applyFont="1" applyFill="1" applyBorder="1" applyAlignment="1" applyProtection="1">
      <alignment vertical="center" wrapText="1"/>
      <protection locked="0"/>
    </xf>
    <xf numFmtId="14" fontId="15" fillId="4" borderId="22" xfId="0" applyNumberFormat="1" applyFont="1" applyFill="1" applyBorder="1" applyAlignment="1" applyProtection="1">
      <alignment vertical="center" wrapText="1"/>
      <protection locked="0"/>
    </xf>
    <xf numFmtId="14" fontId="15" fillId="4" borderId="41" xfId="0" applyNumberFormat="1" applyFont="1" applyFill="1" applyBorder="1" applyAlignment="1" applyProtection="1">
      <alignment vertical="center" wrapText="1"/>
      <protection locked="0"/>
    </xf>
    <xf numFmtId="166" fontId="15" fillId="2" borderId="22" xfId="1" applyFont="1" applyFill="1" applyBorder="1" applyAlignment="1">
      <alignment vertical="center" wrapText="1"/>
    </xf>
    <xf numFmtId="0" fontId="15" fillId="4" borderId="0" xfId="0" applyFont="1" applyFill="1" applyBorder="1" applyAlignment="1" applyProtection="1">
      <alignment horizontal="center" vertical="center" wrapText="1"/>
      <protection locked="0"/>
    </xf>
    <xf numFmtId="164" fontId="15" fillId="4" borderId="19" xfId="0" applyNumberFormat="1" applyFont="1" applyFill="1" applyBorder="1" applyAlignment="1" applyProtection="1">
      <alignment horizontal="center" vertical="center" wrapText="1"/>
      <protection locked="0"/>
    </xf>
    <xf numFmtId="164" fontId="15" fillId="2" borderId="22" xfId="0" applyNumberFormat="1" applyFont="1" applyFill="1" applyBorder="1" applyAlignment="1">
      <alignment horizontal="right" vertical="center" wrapText="1"/>
    </xf>
    <xf numFmtId="164" fontId="15" fillId="2" borderId="12" xfId="0" applyNumberFormat="1" applyFont="1" applyFill="1" applyBorder="1" applyAlignment="1">
      <alignment horizontal="right" vertical="center" wrapText="1"/>
    </xf>
    <xf numFmtId="14" fontId="15" fillId="4" borderId="7" xfId="0" applyNumberFormat="1" applyFont="1" applyFill="1" applyBorder="1" applyAlignment="1" applyProtection="1">
      <alignment vertical="center" wrapText="1"/>
      <protection locked="0"/>
    </xf>
    <xf numFmtId="14" fontId="15" fillId="4" borderId="42" xfId="0" applyNumberFormat="1" applyFont="1" applyFill="1" applyBorder="1" applyAlignment="1" applyProtection="1">
      <alignment vertical="center" wrapText="1"/>
      <protection locked="0"/>
    </xf>
    <xf numFmtId="166" fontId="15" fillId="2" borderId="7" xfId="1" applyFont="1" applyFill="1" applyBorder="1" applyAlignment="1">
      <alignment vertical="center" wrapText="1"/>
    </xf>
    <xf numFmtId="164" fontId="15" fillId="2" borderId="7" xfId="0" applyNumberFormat="1" applyFont="1" applyFill="1" applyBorder="1" applyAlignment="1">
      <alignment horizontal="right" vertical="center" wrapText="1"/>
    </xf>
    <xf numFmtId="14" fontId="15" fillId="4" borderId="21" xfId="0" applyNumberFormat="1" applyFont="1" applyFill="1" applyBorder="1" applyAlignment="1" applyProtection="1">
      <alignment vertical="center" wrapText="1"/>
      <protection locked="0"/>
    </xf>
    <xf numFmtId="166" fontId="15" fillId="2" borderId="21" xfId="1" applyFont="1" applyFill="1" applyBorder="1" applyAlignment="1">
      <alignment vertical="center" wrapText="1"/>
    </xf>
    <xf numFmtId="164" fontId="15" fillId="2" borderId="21" xfId="0" applyNumberFormat="1" applyFont="1" applyFill="1" applyBorder="1" applyAlignment="1">
      <alignment horizontal="right" vertical="center" wrapText="1"/>
    </xf>
    <xf numFmtId="0" fontId="18" fillId="2" borderId="43" xfId="0" applyFont="1" applyFill="1" applyBorder="1" applyAlignment="1">
      <alignment vertical="top" wrapText="1"/>
    </xf>
    <xf numFmtId="0" fontId="16" fillId="2" borderId="44" xfId="0" applyFont="1" applyFill="1" applyBorder="1" applyAlignment="1">
      <alignment vertical="top" wrapText="1"/>
    </xf>
    <xf numFmtId="0" fontId="16" fillId="2" borderId="30" xfId="0" applyFont="1" applyFill="1" applyBorder="1" applyAlignment="1">
      <alignment vertical="top" wrapText="1"/>
    </xf>
    <xf numFmtId="164" fontId="16" fillId="2" borderId="23" xfId="0" applyNumberFormat="1" applyFont="1" applyFill="1" applyBorder="1" applyAlignment="1">
      <alignment vertical="top" wrapText="1"/>
    </xf>
    <xf numFmtId="167" fontId="19" fillId="2" borderId="9" xfId="0" applyNumberFormat="1" applyFont="1" applyFill="1" applyBorder="1" applyAlignment="1">
      <alignment horizontal="center" vertical="center" wrapText="1"/>
    </xf>
    <xf numFmtId="0" fontId="18" fillId="2" borderId="43" xfId="0" quotePrefix="1" applyFont="1" applyFill="1" applyBorder="1" applyAlignment="1">
      <alignment vertical="top" wrapText="1"/>
    </xf>
    <xf numFmtId="0" fontId="16" fillId="2" borderId="20" xfId="0" applyFont="1" applyFill="1" applyBorder="1" applyAlignment="1">
      <alignment vertical="top" wrapText="1"/>
    </xf>
    <xf numFmtId="167" fontId="18" fillId="2" borderId="9" xfId="0" applyNumberFormat="1" applyFont="1" applyFill="1" applyBorder="1" applyAlignment="1">
      <alignment horizontal="center" vertical="center" wrapText="1"/>
    </xf>
    <xf numFmtId="0" fontId="16" fillId="2" borderId="10" xfId="0" applyFont="1" applyFill="1" applyBorder="1" applyAlignment="1">
      <alignment vertical="top" wrapText="1"/>
    </xf>
    <xf numFmtId="0" fontId="20" fillId="2" borderId="25" xfId="0" applyFont="1" applyFill="1" applyBorder="1" applyAlignment="1">
      <alignment vertical="center" wrapText="1"/>
    </xf>
    <xf numFmtId="0" fontId="16" fillId="2" borderId="26" xfId="0" applyFont="1" applyFill="1" applyBorder="1" applyAlignment="1">
      <alignment vertical="center" wrapText="1"/>
    </xf>
    <xf numFmtId="0" fontId="16" fillId="2" borderId="27" xfId="0" applyFont="1" applyFill="1" applyBorder="1" applyAlignment="1">
      <alignment vertical="center" wrapText="1"/>
    </xf>
    <xf numFmtId="167" fontId="21" fillId="2" borderId="29" xfId="0" applyNumberFormat="1" applyFont="1" applyFill="1" applyBorder="1" applyAlignment="1">
      <alignment horizontal="center" vertical="center" wrapText="1"/>
    </xf>
    <xf numFmtId="167" fontId="20" fillId="2" borderId="28" xfId="0" applyNumberFormat="1" applyFont="1" applyFill="1" applyBorder="1" applyAlignment="1">
      <alignment horizontal="center" vertical="center" wrapText="1"/>
    </xf>
    <xf numFmtId="0" fontId="21" fillId="3" borderId="3" xfId="0" applyFont="1" applyFill="1" applyBorder="1" applyAlignment="1">
      <alignment vertical="top" wrapText="1"/>
    </xf>
    <xf numFmtId="0" fontId="21" fillId="3" borderId="1" xfId="0" applyFont="1" applyFill="1" applyBorder="1" applyAlignment="1">
      <alignment vertical="top" wrapText="1"/>
    </xf>
    <xf numFmtId="0" fontId="21" fillId="3" borderId="2" xfId="0" applyFont="1" applyFill="1" applyBorder="1" applyAlignment="1">
      <alignment vertical="top" wrapText="1"/>
    </xf>
    <xf numFmtId="0" fontId="22" fillId="2" borderId="16" xfId="0" applyFont="1" applyFill="1" applyBorder="1" applyAlignment="1">
      <alignment vertical="top" wrapText="1"/>
    </xf>
    <xf numFmtId="0" fontId="15" fillId="2" borderId="11" xfId="0" applyFont="1" applyFill="1" applyBorder="1" applyAlignment="1" applyProtection="1">
      <alignment vertical="top" wrapText="1"/>
      <protection locked="0"/>
    </xf>
    <xf numFmtId="0" fontId="15" fillId="2" borderId="13" xfId="0" applyFont="1" applyFill="1" applyBorder="1" applyAlignment="1" applyProtection="1">
      <alignment vertical="top" wrapText="1"/>
      <protection locked="0"/>
    </xf>
    <xf numFmtId="0" fontId="21" fillId="2" borderId="0" xfId="0" applyFont="1" applyFill="1" applyBorder="1" applyAlignment="1">
      <alignment horizontal="left" vertical="top" wrapText="1"/>
    </xf>
    <xf numFmtId="0" fontId="13" fillId="2" borderId="0" xfId="0" applyFont="1" applyFill="1"/>
    <xf numFmtId="0" fontId="16" fillId="2" borderId="0" xfId="0" applyFont="1" applyFill="1"/>
    <xf numFmtId="0" fontId="23" fillId="2" borderId="0" xfId="0" quotePrefix="1" applyFont="1" applyFill="1"/>
    <xf numFmtId="0" fontId="14" fillId="5" borderId="31" xfId="0" applyFont="1" applyFill="1" applyBorder="1" applyAlignment="1" applyProtection="1">
      <alignment horizontal="left" vertical="top" wrapText="1"/>
    </xf>
    <xf numFmtId="0" fontId="24" fillId="2" borderId="0" xfId="0" applyFont="1" applyFill="1" applyProtection="1"/>
    <xf numFmtId="0" fontId="16" fillId="2" borderId="0" xfId="0" applyFont="1" applyFill="1" applyProtection="1"/>
    <xf numFmtId="0" fontId="14" fillId="5" borderId="34" xfId="0" applyFont="1" applyFill="1" applyBorder="1" applyAlignment="1" applyProtection="1">
      <alignment horizontal="left" vertical="top" wrapText="1"/>
    </xf>
    <xf numFmtId="0" fontId="25" fillId="2" borderId="0" xfId="0" applyFont="1" applyFill="1" applyProtection="1"/>
    <xf numFmtId="0" fontId="14" fillId="4" borderId="32" xfId="0" applyFont="1" applyFill="1" applyBorder="1" applyAlignment="1" applyProtection="1">
      <alignment horizontal="left" vertical="top" wrapText="1"/>
    </xf>
    <xf numFmtId="0" fontId="26" fillId="2" borderId="0" xfId="0" applyFont="1" applyFill="1" applyProtection="1"/>
    <xf numFmtId="0" fontId="14" fillId="4" borderId="33" xfId="0" applyFont="1" applyFill="1" applyBorder="1" applyAlignment="1" applyProtection="1">
      <alignment horizontal="left" vertical="top" wrapText="1"/>
    </xf>
    <xf numFmtId="0" fontId="14" fillId="2" borderId="0" xfId="0" applyFont="1" applyFill="1" applyBorder="1" applyAlignment="1" applyProtection="1">
      <alignment horizontal="left" vertical="top" wrapText="1"/>
    </xf>
    <xf numFmtId="14" fontId="15" fillId="2" borderId="0" xfId="0" applyNumberFormat="1" applyFont="1" applyFill="1" applyBorder="1" applyAlignment="1" applyProtection="1">
      <alignment horizontal="left" vertical="top" wrapText="1"/>
    </xf>
    <xf numFmtId="0" fontId="15" fillId="2" borderId="0" xfId="0" applyFont="1" applyFill="1" applyBorder="1" applyAlignment="1" applyProtection="1">
      <alignment vertical="top" wrapText="1"/>
    </xf>
    <xf numFmtId="0" fontId="14" fillId="2" borderId="4" xfId="0" applyFont="1" applyFill="1" applyBorder="1" applyAlignment="1" applyProtection="1">
      <alignment vertical="top" wrapText="1"/>
    </xf>
    <xf numFmtId="0" fontId="14" fillId="2" borderId="24" xfId="0" applyFont="1" applyFill="1" applyBorder="1" applyAlignment="1" applyProtection="1">
      <alignment vertical="top" wrapText="1"/>
    </xf>
    <xf numFmtId="0" fontId="14" fillId="2" borderId="5" xfId="0" applyFont="1" applyFill="1" applyBorder="1" applyAlignment="1" applyProtection="1">
      <alignment vertical="top" wrapText="1"/>
    </xf>
    <xf numFmtId="0" fontId="14" fillId="2" borderId="5" xfId="0" applyFont="1" applyFill="1" applyBorder="1" applyAlignment="1" applyProtection="1">
      <alignment horizontal="center" vertical="top" wrapText="1"/>
    </xf>
    <xf numFmtId="165" fontId="14" fillId="2" borderId="5" xfId="0" applyNumberFormat="1" applyFont="1" applyFill="1" applyBorder="1" applyAlignment="1" applyProtection="1">
      <alignment horizontal="center" vertical="top" wrapText="1"/>
    </xf>
    <xf numFmtId="0" fontId="14" fillId="2" borderId="24" xfId="0" applyFont="1" applyFill="1" applyBorder="1" applyAlignment="1" applyProtection="1">
      <alignment horizontal="center" vertical="top" wrapText="1"/>
    </xf>
    <xf numFmtId="0" fontId="14" fillId="2" borderId="8" xfId="0" applyFont="1" applyFill="1" applyBorder="1" applyAlignment="1" applyProtection="1">
      <alignment horizontal="center" vertical="top" wrapText="1"/>
    </xf>
    <xf numFmtId="0" fontId="15" fillId="4" borderId="6" xfId="0" applyFont="1" applyFill="1" applyBorder="1" applyAlignment="1" applyProtection="1">
      <alignment vertical="center" wrapText="1"/>
    </xf>
    <xf numFmtId="166" fontId="15" fillId="2" borderId="7" xfId="1" applyFont="1" applyFill="1" applyBorder="1" applyAlignment="1" applyProtection="1">
      <alignment vertical="center" wrapText="1"/>
    </xf>
    <xf numFmtId="0" fontId="15" fillId="4" borderId="0" xfId="0" applyFont="1" applyFill="1" applyBorder="1" applyAlignment="1" applyProtection="1">
      <alignment horizontal="center" vertical="center" wrapText="1"/>
    </xf>
    <xf numFmtId="164" fontId="15" fillId="4" borderId="19" xfId="0" applyNumberFormat="1" applyFont="1" applyFill="1" applyBorder="1" applyAlignment="1" applyProtection="1">
      <alignment horizontal="center" vertical="center" wrapText="1"/>
    </xf>
    <xf numFmtId="164" fontId="15" fillId="2" borderId="22" xfId="0" applyNumberFormat="1" applyFont="1" applyFill="1" applyBorder="1" applyAlignment="1" applyProtection="1">
      <alignment horizontal="right" vertical="center" wrapText="1"/>
    </xf>
    <xf numFmtId="164" fontId="15" fillId="2" borderId="12" xfId="0" applyNumberFormat="1" applyFont="1" applyFill="1" applyBorder="1" applyAlignment="1" applyProtection="1">
      <alignment horizontal="right" vertical="center" wrapText="1"/>
    </xf>
    <xf numFmtId="14" fontId="15" fillId="4" borderId="7" xfId="0" applyNumberFormat="1" applyFont="1" applyFill="1" applyBorder="1" applyAlignment="1" applyProtection="1">
      <alignment vertical="center" wrapText="1"/>
    </xf>
    <xf numFmtId="164" fontId="15" fillId="2" borderId="7" xfId="0" applyNumberFormat="1" applyFont="1" applyFill="1" applyBorder="1" applyAlignment="1" applyProtection="1">
      <alignment horizontal="right" vertical="center" wrapText="1"/>
    </xf>
    <xf numFmtId="7" fontId="16" fillId="2" borderId="0" xfId="0" applyNumberFormat="1" applyFont="1" applyFill="1" applyProtection="1"/>
    <xf numFmtId="166" fontId="15" fillId="2" borderId="21" xfId="1" applyFont="1" applyFill="1" applyBorder="1" applyAlignment="1" applyProtection="1">
      <alignment vertical="center" wrapText="1"/>
    </xf>
    <xf numFmtId="164" fontId="15" fillId="2" borderId="21" xfId="0" applyNumberFormat="1" applyFont="1" applyFill="1" applyBorder="1" applyAlignment="1" applyProtection="1">
      <alignment horizontal="right" vertical="center" wrapText="1"/>
    </xf>
    <xf numFmtId="0" fontId="16" fillId="0" borderId="10" xfId="0" applyFont="1" applyBorder="1" applyAlignment="1" applyProtection="1">
      <alignment vertical="top" wrapText="1"/>
    </xf>
    <xf numFmtId="167" fontId="19" fillId="2" borderId="9" xfId="0" applyNumberFormat="1" applyFont="1" applyFill="1" applyBorder="1" applyAlignment="1" applyProtection="1">
      <alignment horizontal="center" vertical="center" wrapText="1"/>
    </xf>
    <xf numFmtId="167" fontId="18" fillId="2" borderId="9" xfId="0" applyNumberFormat="1" applyFont="1" applyFill="1" applyBorder="1" applyAlignment="1" applyProtection="1">
      <alignment horizontal="center" vertical="center" wrapText="1"/>
    </xf>
    <xf numFmtId="167" fontId="21" fillId="2" borderId="29" xfId="0" applyNumberFormat="1" applyFont="1" applyFill="1" applyBorder="1" applyAlignment="1" applyProtection="1">
      <alignment horizontal="center" vertical="center" wrapText="1"/>
    </xf>
    <xf numFmtId="167" fontId="20" fillId="2" borderId="28" xfId="0" applyNumberFormat="1" applyFont="1" applyFill="1" applyBorder="1" applyAlignment="1" applyProtection="1">
      <alignment horizontal="center" vertical="center" wrapText="1"/>
    </xf>
    <xf numFmtId="0" fontId="16" fillId="2" borderId="0" xfId="0" applyFont="1" applyFill="1" applyBorder="1" applyProtection="1"/>
    <xf numFmtId="0" fontId="21" fillId="2" borderId="0" xfId="0" applyFont="1" applyFill="1" applyBorder="1" applyAlignment="1" applyProtection="1">
      <alignment horizontal="left" vertical="top" wrapText="1"/>
    </xf>
    <xf numFmtId="0" fontId="13" fillId="2" borderId="0" xfId="0" applyFont="1" applyFill="1" applyProtection="1"/>
    <xf numFmtId="0" fontId="23" fillId="2" borderId="0" xfId="0" quotePrefix="1" applyFont="1" applyFill="1" applyProtection="1"/>
    <xf numFmtId="0" fontId="21" fillId="5" borderId="16" xfId="0" applyFont="1" applyFill="1" applyBorder="1" applyAlignment="1" applyProtection="1">
      <alignment vertical="top" wrapText="1"/>
    </xf>
    <xf numFmtId="0" fontId="21" fillId="5" borderId="17" xfId="0" applyFont="1" applyFill="1" applyBorder="1" applyAlignment="1" applyProtection="1">
      <alignment vertical="top" wrapText="1"/>
    </xf>
    <xf numFmtId="0" fontId="21" fillId="5" borderId="18" xfId="0" applyFont="1" applyFill="1" applyBorder="1" applyAlignment="1" applyProtection="1">
      <alignment vertical="top" wrapText="1"/>
    </xf>
    <xf numFmtId="0" fontId="15" fillId="4" borderId="19" xfId="0" applyFont="1" applyFill="1" applyBorder="1" applyAlignment="1" applyProtection="1">
      <alignment vertical="top" wrapText="1"/>
    </xf>
    <xf numFmtId="14" fontId="15" fillId="4" borderId="7" xfId="0" applyNumberFormat="1" applyFont="1" applyFill="1" applyBorder="1" applyAlignment="1" applyProtection="1">
      <alignment vertical="top" wrapText="1"/>
    </xf>
    <xf numFmtId="14" fontId="15" fillId="4" borderId="19" xfId="0" applyNumberFormat="1" applyFont="1" applyFill="1" applyBorder="1" applyAlignment="1" applyProtection="1">
      <alignment vertical="top" wrapText="1"/>
    </xf>
    <xf numFmtId="166" fontId="15" fillId="2" borderId="22" xfId="1" applyFont="1" applyFill="1" applyBorder="1" applyAlignment="1" applyProtection="1">
      <alignment vertical="top" wrapText="1"/>
    </xf>
    <xf numFmtId="0" fontId="15" fillId="4" borderId="0" xfId="0" applyFont="1" applyFill="1" applyBorder="1" applyAlignment="1" applyProtection="1">
      <alignment horizontal="center" vertical="top" wrapText="1"/>
    </xf>
    <xf numFmtId="164" fontId="15" fillId="4" borderId="19" xfId="0" applyNumberFormat="1" applyFont="1" applyFill="1" applyBorder="1" applyAlignment="1" applyProtection="1">
      <alignment horizontal="center" vertical="top" wrapText="1"/>
    </xf>
    <xf numFmtId="166" fontId="15" fillId="2" borderId="7" xfId="1" applyFont="1" applyFill="1" applyBorder="1" applyAlignment="1" applyProtection="1">
      <alignment vertical="top" wrapText="1"/>
    </xf>
    <xf numFmtId="0" fontId="15" fillId="4" borderId="19" xfId="0" applyFont="1" applyFill="1" applyBorder="1" applyAlignment="1" applyProtection="1">
      <alignment vertical="center" wrapText="1"/>
    </xf>
    <xf numFmtId="164" fontId="16" fillId="2" borderId="23" xfId="0" applyNumberFormat="1" applyFont="1" applyFill="1" applyBorder="1" applyAlignment="1" applyProtection="1">
      <alignment vertical="top" wrapText="1"/>
    </xf>
    <xf numFmtId="0" fontId="16" fillId="2" borderId="20" xfId="0" applyFont="1" applyFill="1" applyBorder="1" applyAlignment="1" applyProtection="1">
      <alignment vertical="top" wrapText="1"/>
    </xf>
    <xf numFmtId="0" fontId="16" fillId="2" borderId="10" xfId="0" applyFont="1" applyFill="1" applyBorder="1" applyAlignment="1" applyProtection="1">
      <alignment vertical="top" wrapText="1"/>
    </xf>
    <xf numFmtId="0" fontId="16" fillId="2" borderId="1" xfId="0" applyFont="1" applyFill="1" applyBorder="1" applyAlignment="1" applyProtection="1">
      <alignment vertical="center"/>
    </xf>
    <xf numFmtId="0" fontId="16" fillId="2" borderId="2" xfId="0" applyFont="1" applyFill="1" applyBorder="1" applyAlignment="1" applyProtection="1">
      <alignment vertical="center"/>
    </xf>
    <xf numFmtId="0" fontId="14" fillId="0" borderId="31" xfId="0" applyFont="1" applyFill="1" applyBorder="1" applyAlignment="1" applyProtection="1">
      <alignment horizontal="left" vertical="top" wrapText="1"/>
    </xf>
    <xf numFmtId="0" fontId="14" fillId="0" borderId="34" xfId="0" applyFont="1" applyFill="1" applyBorder="1" applyAlignment="1" applyProtection="1">
      <alignment horizontal="left" vertical="top" wrapText="1"/>
    </xf>
    <xf numFmtId="0" fontId="14" fillId="0" borderId="32" xfId="0" applyFont="1" applyFill="1" applyBorder="1" applyAlignment="1" applyProtection="1">
      <alignment horizontal="left" vertical="top" wrapText="1"/>
    </xf>
    <xf numFmtId="0" fontId="14" fillId="0" borderId="33" xfId="0" applyFont="1" applyFill="1" applyBorder="1" applyAlignment="1" applyProtection="1">
      <alignment horizontal="left" vertical="top" wrapText="1"/>
    </xf>
    <xf numFmtId="0" fontId="21" fillId="5" borderId="3" xfId="0" applyFont="1" applyFill="1" applyBorder="1" applyAlignment="1" applyProtection="1">
      <alignment vertical="top"/>
    </xf>
    <xf numFmtId="0" fontId="21" fillId="5" borderId="1" xfId="0" applyFont="1" applyFill="1" applyBorder="1" applyAlignment="1" applyProtection="1">
      <alignment vertical="top"/>
    </xf>
    <xf numFmtId="0" fontId="21" fillId="5" borderId="2" xfId="0" applyFont="1" applyFill="1" applyBorder="1" applyAlignment="1" applyProtection="1">
      <alignment vertical="top"/>
    </xf>
    <xf numFmtId="166" fontId="15" fillId="2" borderId="22" xfId="1" applyFont="1" applyFill="1" applyBorder="1" applyAlignment="1" applyProtection="1">
      <alignment vertical="center" wrapText="1"/>
    </xf>
    <xf numFmtId="0" fontId="18" fillId="2" borderId="43" xfId="0" applyFont="1" applyFill="1" applyBorder="1" applyAlignment="1" applyProtection="1">
      <alignment vertical="top"/>
    </xf>
    <xf numFmtId="0" fontId="16" fillId="2" borderId="44" xfId="0" applyFont="1" applyFill="1" applyBorder="1" applyAlignment="1" applyProtection="1">
      <alignment vertical="top"/>
    </xf>
    <xf numFmtId="0" fontId="16" fillId="2" borderId="30" xfId="0" applyFont="1" applyFill="1" applyBorder="1" applyAlignment="1" applyProtection="1">
      <alignment vertical="top"/>
    </xf>
    <xf numFmtId="0" fontId="18" fillId="2" borderId="43" xfId="0" quotePrefix="1" applyFont="1" applyFill="1" applyBorder="1" applyAlignment="1" applyProtection="1">
      <alignment vertical="top"/>
    </xf>
    <xf numFmtId="0" fontId="20" fillId="2" borderId="25" xfId="0" applyFont="1" applyFill="1" applyBorder="1" applyAlignment="1" applyProtection="1">
      <alignment vertical="center"/>
    </xf>
    <xf numFmtId="0" fontId="16" fillId="2" borderId="26" xfId="0" applyFont="1" applyFill="1" applyBorder="1" applyAlignment="1" applyProtection="1">
      <alignment vertical="center"/>
    </xf>
    <xf numFmtId="0" fontId="16" fillId="2" borderId="27" xfId="0" applyFont="1" applyFill="1" applyBorder="1" applyAlignment="1" applyProtection="1">
      <alignment vertical="center"/>
    </xf>
    <xf numFmtId="0" fontId="21" fillId="3" borderId="3" xfId="0" applyFont="1" applyFill="1" applyBorder="1" applyAlignment="1" applyProtection="1">
      <alignment vertical="top" wrapText="1"/>
    </xf>
    <xf numFmtId="0" fontId="21" fillId="3" borderId="1" xfId="0" applyFont="1" applyFill="1" applyBorder="1" applyAlignment="1" applyProtection="1">
      <alignment vertical="top" wrapText="1"/>
    </xf>
    <xf numFmtId="0" fontId="21" fillId="3" borderId="2" xfId="0" applyFont="1" applyFill="1" applyBorder="1" applyAlignment="1" applyProtection="1">
      <alignment vertical="top" wrapText="1"/>
    </xf>
    <xf numFmtId="0" fontId="22" fillId="2" borderId="16" xfId="0" applyFont="1" applyFill="1" applyBorder="1" applyAlignment="1" applyProtection="1">
      <alignment vertical="top" wrapText="1"/>
    </xf>
    <xf numFmtId="0" fontId="15" fillId="2" borderId="11" xfId="0" applyFont="1" applyFill="1" applyBorder="1" applyAlignment="1" applyProtection="1">
      <alignment vertical="top" wrapText="1"/>
    </xf>
    <xf numFmtId="0" fontId="15" fillId="2" borderId="13" xfId="0" applyFont="1" applyFill="1" applyBorder="1" applyAlignment="1" applyProtection="1">
      <alignment vertical="top" wrapText="1"/>
    </xf>
    <xf numFmtId="0" fontId="9" fillId="0" borderId="14" xfId="0" applyFont="1" applyFill="1" applyBorder="1"/>
    <xf numFmtId="0" fontId="9" fillId="0" borderId="14" xfId="0" applyFont="1" applyFill="1" applyBorder="1" applyAlignment="1"/>
    <xf numFmtId="0" fontId="10" fillId="0" borderId="0" xfId="0" applyFont="1" applyFill="1" applyBorder="1" applyAlignment="1">
      <alignment vertical="top"/>
    </xf>
    <xf numFmtId="0" fontId="10" fillId="0" borderId="0" xfId="0" applyFont="1" applyFill="1" applyBorder="1" applyAlignment="1"/>
    <xf numFmtId="0" fontId="10" fillId="0" borderId="0" xfId="2" applyFont="1" applyFill="1" applyBorder="1" applyAlignment="1" applyProtection="1"/>
    <xf numFmtId="0" fontId="10" fillId="0" borderId="0" xfId="0" applyFont="1" applyFill="1" applyBorder="1"/>
    <xf numFmtId="0" fontId="10" fillId="0" borderId="0" xfId="3" applyFont="1" applyFill="1" applyBorder="1" applyAlignment="1"/>
    <xf numFmtId="0" fontId="10" fillId="0" borderId="0" xfId="0" applyFont="1" applyFill="1" applyBorder="1" applyAlignment="1" applyProtection="1"/>
    <xf numFmtId="0" fontId="15" fillId="4" borderId="42" xfId="0" applyFont="1" applyFill="1" applyBorder="1" applyAlignment="1" applyProtection="1">
      <alignment vertical="center" wrapText="1"/>
    </xf>
    <xf numFmtId="0" fontId="15" fillId="4" borderId="6" xfId="0" applyFont="1" applyFill="1" applyBorder="1" applyAlignment="1" applyProtection="1">
      <alignment vertical="top" wrapText="1"/>
    </xf>
    <xf numFmtId="0" fontId="15" fillId="4" borderId="42" xfId="0" applyFont="1" applyFill="1" applyBorder="1" applyAlignment="1" applyProtection="1">
      <alignment vertical="top" wrapText="1"/>
    </xf>
    <xf numFmtId="2" fontId="15" fillId="4" borderId="22" xfId="0" applyNumberFormat="1" applyFont="1" applyFill="1" applyBorder="1" applyAlignment="1" applyProtection="1">
      <alignment vertical="top" wrapText="1"/>
    </xf>
    <xf numFmtId="14" fontId="15" fillId="4" borderId="22" xfId="0" applyNumberFormat="1" applyFont="1" applyFill="1" applyBorder="1" applyAlignment="1" applyProtection="1">
      <alignment vertical="top" wrapText="1"/>
    </xf>
    <xf numFmtId="164" fontId="15" fillId="2" borderId="22" xfId="0" applyNumberFormat="1" applyFont="1" applyFill="1" applyBorder="1" applyAlignment="1" applyProtection="1">
      <alignment horizontal="right" vertical="top" wrapText="1"/>
    </xf>
    <xf numFmtId="164" fontId="15" fillId="2" borderId="12" xfId="0" applyNumberFormat="1" applyFont="1" applyFill="1" applyBorder="1" applyAlignment="1" applyProtection="1">
      <alignment horizontal="right" vertical="top" wrapText="1"/>
    </xf>
    <xf numFmtId="164" fontId="16" fillId="2" borderId="10" xfId="0" applyNumberFormat="1" applyFont="1" applyFill="1" applyBorder="1" applyAlignment="1" applyProtection="1">
      <alignment vertical="top" wrapText="1"/>
    </xf>
    <xf numFmtId="0" fontId="15" fillId="5" borderId="35" xfId="0" applyFont="1" applyFill="1" applyBorder="1" applyAlignment="1" applyProtection="1">
      <alignment horizontal="left" vertical="center" wrapText="1"/>
    </xf>
    <xf numFmtId="0" fontId="15" fillId="5" borderId="38" xfId="0" applyFont="1" applyFill="1" applyBorder="1" applyAlignment="1" applyProtection="1">
      <alignment horizontal="left" vertical="center" wrapText="1"/>
    </xf>
    <xf numFmtId="0" fontId="21" fillId="5" borderId="3" xfId="0" applyFont="1" applyFill="1" applyBorder="1" applyAlignment="1" applyProtection="1">
      <alignment vertical="top" wrapText="1"/>
    </xf>
    <xf numFmtId="0" fontId="21" fillId="5" borderId="1" xfId="0" applyFont="1" applyFill="1" applyBorder="1" applyAlignment="1" applyProtection="1">
      <alignment vertical="top" wrapText="1"/>
    </xf>
    <xf numFmtId="0" fontId="16" fillId="0" borderId="1" xfId="0" applyFont="1" applyBorder="1" applyAlignment="1" applyProtection="1">
      <alignment vertical="top" wrapText="1"/>
    </xf>
    <xf numFmtId="0" fontId="16" fillId="0" borderId="2" xfId="0" applyFont="1" applyBorder="1" applyAlignment="1" applyProtection="1">
      <alignment vertical="top" wrapText="1"/>
    </xf>
    <xf numFmtId="0" fontId="22" fillId="2" borderId="16" xfId="0" applyFont="1" applyFill="1" applyBorder="1" applyAlignment="1" applyProtection="1">
      <alignment horizontal="left" vertical="top" wrapText="1"/>
    </xf>
    <xf numFmtId="0" fontId="22" fillId="2" borderId="17" xfId="0" applyFont="1" applyFill="1" applyBorder="1" applyAlignment="1" applyProtection="1">
      <alignment horizontal="left" vertical="top" wrapText="1"/>
    </xf>
    <xf numFmtId="0" fontId="16" fillId="0" borderId="17" xfId="0" applyFont="1" applyBorder="1" applyAlignment="1" applyProtection="1">
      <alignment horizontal="left" vertical="top" wrapText="1"/>
    </xf>
    <xf numFmtId="0" fontId="16" fillId="0" borderId="18" xfId="0" applyFont="1" applyBorder="1" applyAlignment="1" applyProtection="1">
      <alignment horizontal="left" vertical="top" wrapText="1"/>
    </xf>
    <xf numFmtId="0" fontId="16" fillId="0" borderId="11" xfId="0" applyFont="1" applyBorder="1" applyAlignment="1" applyProtection="1">
      <alignment horizontal="left" vertical="top" wrapText="1"/>
    </xf>
    <xf numFmtId="0" fontId="16" fillId="0" borderId="0" xfId="0" applyFont="1" applyBorder="1" applyAlignment="1" applyProtection="1">
      <alignment horizontal="left" vertical="top" wrapText="1"/>
    </xf>
    <xf numFmtId="0" fontId="16" fillId="0" borderId="0" xfId="0" applyFont="1" applyAlignment="1" applyProtection="1">
      <alignment horizontal="left" vertical="top" wrapText="1"/>
    </xf>
    <xf numFmtId="0" fontId="16" fillId="0" borderId="12" xfId="0" applyFont="1" applyBorder="1" applyAlignment="1" applyProtection="1">
      <alignment horizontal="left" vertical="top" wrapText="1"/>
    </xf>
    <xf numFmtId="0" fontId="16" fillId="0" borderId="13" xfId="0" applyFont="1" applyBorder="1" applyAlignment="1" applyProtection="1">
      <alignment horizontal="left" vertical="top" wrapText="1"/>
    </xf>
    <xf numFmtId="0" fontId="16" fillId="0" borderId="14" xfId="0" applyFont="1" applyBorder="1" applyAlignment="1" applyProtection="1">
      <alignment horizontal="left" vertical="top" wrapText="1"/>
    </xf>
    <xf numFmtId="0" fontId="16" fillId="0" borderId="15" xfId="0" applyFont="1" applyBorder="1" applyAlignment="1" applyProtection="1">
      <alignment horizontal="left" vertical="top" wrapText="1"/>
    </xf>
    <xf numFmtId="0" fontId="15" fillId="5" borderId="36" xfId="0" applyFont="1" applyFill="1" applyBorder="1" applyAlignment="1" applyProtection="1">
      <alignment horizontal="left" vertical="top" wrapText="1"/>
    </xf>
    <xf numFmtId="0" fontId="15" fillId="5" borderId="39" xfId="0" applyFont="1" applyFill="1" applyBorder="1" applyAlignment="1" applyProtection="1">
      <alignment horizontal="left" vertical="top" wrapText="1"/>
    </xf>
    <xf numFmtId="0" fontId="15" fillId="5" borderId="35" xfId="0" applyFont="1" applyFill="1" applyBorder="1" applyAlignment="1" applyProtection="1">
      <alignment horizontal="left" vertical="top" wrapText="1"/>
    </xf>
    <xf numFmtId="0" fontId="15" fillId="5" borderId="38" xfId="0" applyFont="1" applyFill="1" applyBorder="1" applyAlignment="1" applyProtection="1">
      <alignment horizontal="left" vertical="top" wrapText="1"/>
    </xf>
    <xf numFmtId="168" fontId="17" fillId="4" borderId="37" xfId="0" applyNumberFormat="1" applyFont="1" applyFill="1" applyBorder="1" applyAlignment="1" applyProtection="1">
      <alignment horizontal="left" vertical="top"/>
    </xf>
    <xf numFmtId="168" fontId="17" fillId="4" borderId="40" xfId="0" applyNumberFormat="1" applyFont="1" applyFill="1" applyBorder="1" applyAlignment="1" applyProtection="1">
      <alignment horizontal="left" vertical="top"/>
    </xf>
    <xf numFmtId="14" fontId="17" fillId="4" borderId="36" xfId="0" applyNumberFormat="1" applyFont="1" applyFill="1" applyBorder="1" applyAlignment="1" applyProtection="1">
      <alignment horizontal="left" vertical="top"/>
    </xf>
    <xf numFmtId="14" fontId="17" fillId="4" borderId="39" xfId="0" applyNumberFormat="1" applyFont="1" applyFill="1" applyBorder="1" applyAlignment="1" applyProtection="1">
      <alignment horizontal="left" vertical="top"/>
    </xf>
    <xf numFmtId="168" fontId="17" fillId="4" borderId="36" xfId="0" applyNumberFormat="1" applyFont="1" applyFill="1" applyBorder="1" applyAlignment="1" applyProtection="1">
      <alignment horizontal="left" vertical="top"/>
    </xf>
    <xf numFmtId="168" fontId="17" fillId="4" borderId="39" xfId="0" applyNumberFormat="1" applyFont="1" applyFill="1" applyBorder="1" applyAlignment="1" applyProtection="1">
      <alignment horizontal="left" vertical="top"/>
    </xf>
    <xf numFmtId="0" fontId="20" fillId="2" borderId="25" xfId="0" applyFont="1" applyFill="1" applyBorder="1" applyAlignment="1" applyProtection="1">
      <alignment vertical="center" wrapText="1"/>
    </xf>
    <xf numFmtId="0" fontId="20" fillId="2" borderId="26" xfId="0" applyFont="1" applyFill="1" applyBorder="1" applyAlignment="1" applyProtection="1">
      <alignment vertical="center" wrapText="1"/>
    </xf>
    <xf numFmtId="0" fontId="16" fillId="0" borderId="26" xfId="0" applyFont="1" applyBorder="1" applyAlignment="1" applyProtection="1">
      <alignment vertical="center" wrapText="1"/>
    </xf>
    <xf numFmtId="0" fontId="16" fillId="0" borderId="27" xfId="0" applyFont="1" applyBorder="1" applyAlignment="1" applyProtection="1">
      <alignment vertical="center" wrapText="1"/>
    </xf>
    <xf numFmtId="0" fontId="18" fillId="2" borderId="43" xfId="0" applyFont="1" applyFill="1" applyBorder="1" applyAlignment="1" applyProtection="1">
      <alignment vertical="top" wrapText="1"/>
    </xf>
    <xf numFmtId="0" fontId="18" fillId="2" borderId="44" xfId="0" applyFont="1" applyFill="1" applyBorder="1" applyAlignment="1" applyProtection="1">
      <alignment vertical="top" wrapText="1"/>
    </xf>
    <xf numFmtId="0" fontId="16" fillId="0" borderId="44" xfId="0" applyFont="1" applyBorder="1" applyAlignment="1" applyProtection="1">
      <alignment vertical="top" wrapText="1"/>
    </xf>
    <xf numFmtId="0" fontId="16" fillId="0" borderId="30" xfId="0" applyFont="1" applyBorder="1" applyAlignment="1" applyProtection="1">
      <alignment vertical="top" wrapText="1"/>
    </xf>
    <xf numFmtId="0" fontId="18" fillId="2" borderId="43" xfId="0" quotePrefix="1" applyFont="1" applyFill="1" applyBorder="1" applyAlignment="1" applyProtection="1">
      <alignment vertical="top" wrapText="1"/>
    </xf>
    <xf numFmtId="0" fontId="18" fillId="2" borderId="44" xfId="0" quotePrefix="1" applyFont="1" applyFill="1" applyBorder="1" applyAlignment="1" applyProtection="1">
      <alignment vertical="top" wrapText="1"/>
    </xf>
    <xf numFmtId="0" fontId="21" fillId="3" borderId="3" xfId="0" applyFont="1" applyFill="1" applyBorder="1" applyAlignment="1" applyProtection="1">
      <alignment vertical="top" wrapText="1"/>
    </xf>
    <xf numFmtId="0" fontId="21" fillId="3" borderId="1" xfId="0" applyFont="1" applyFill="1" applyBorder="1" applyAlignment="1" applyProtection="1">
      <alignment vertical="top" wrapText="1"/>
    </xf>
    <xf numFmtId="14" fontId="17" fillId="4" borderId="36" xfId="0" applyNumberFormat="1" applyFont="1" applyFill="1" applyBorder="1" applyAlignment="1" applyProtection="1">
      <alignment horizontal="left" vertical="center"/>
    </xf>
    <xf numFmtId="14" fontId="17" fillId="4" borderId="39" xfId="0" applyNumberFormat="1" applyFont="1" applyFill="1" applyBorder="1" applyAlignment="1" applyProtection="1">
      <alignment horizontal="left" vertical="center"/>
    </xf>
    <xf numFmtId="0" fontId="15" fillId="5" borderId="36" xfId="0" applyFont="1" applyFill="1" applyBorder="1" applyAlignment="1" applyProtection="1">
      <alignment horizontal="left" vertical="center" wrapText="1"/>
    </xf>
    <xf numFmtId="0" fontId="15" fillId="5" borderId="39" xfId="0" applyFont="1" applyFill="1" applyBorder="1" applyAlignment="1" applyProtection="1">
      <alignment horizontal="left" vertical="center" wrapText="1"/>
    </xf>
    <xf numFmtId="0" fontId="15" fillId="5" borderId="36" xfId="0" applyFont="1" applyFill="1" applyBorder="1" applyAlignment="1" applyProtection="1">
      <alignment vertical="center" wrapText="1"/>
    </xf>
    <xf numFmtId="0" fontId="15" fillId="5" borderId="39" xfId="0" applyFont="1" applyFill="1" applyBorder="1" applyAlignment="1" applyProtection="1">
      <alignment vertical="center" wrapText="1"/>
    </xf>
    <xf numFmtId="0" fontId="27" fillId="2" borderId="14" xfId="0" applyFont="1" applyFill="1" applyBorder="1" applyAlignment="1" applyProtection="1">
      <alignment horizontal="center" vertical="center"/>
    </xf>
    <xf numFmtId="0" fontId="16" fillId="0" borderId="14" xfId="0" applyFont="1" applyBorder="1" applyAlignment="1" applyProtection="1">
      <alignment horizontal="center" vertical="center"/>
    </xf>
    <xf numFmtId="168" fontId="17" fillId="4" borderId="36" xfId="0" applyNumberFormat="1" applyFont="1" applyFill="1" applyBorder="1" applyAlignment="1" applyProtection="1">
      <alignment horizontal="left" vertical="center"/>
    </xf>
    <xf numFmtId="168" fontId="17" fillId="4" borderId="39" xfId="0" applyNumberFormat="1" applyFont="1" applyFill="1" applyBorder="1" applyAlignment="1" applyProtection="1">
      <alignment horizontal="left" vertical="center"/>
    </xf>
    <xf numFmtId="168" fontId="17" fillId="4" borderId="37" xfId="0" applyNumberFormat="1" applyFont="1" applyFill="1" applyBorder="1" applyAlignment="1" applyProtection="1">
      <alignment horizontal="left" vertical="center"/>
    </xf>
    <xf numFmtId="168" fontId="17" fillId="4" borderId="40" xfId="0" applyNumberFormat="1" applyFont="1" applyFill="1" applyBorder="1" applyAlignment="1" applyProtection="1">
      <alignment horizontal="left" vertical="center"/>
    </xf>
    <xf numFmtId="0" fontId="15" fillId="4" borderId="36" xfId="0" applyFont="1" applyFill="1" applyBorder="1" applyAlignment="1" applyProtection="1">
      <alignment vertical="center" wrapText="1"/>
      <protection locked="0"/>
    </xf>
    <xf numFmtId="0" fontId="16" fillId="4" borderId="39" xfId="0" applyFont="1" applyFill="1" applyBorder="1" applyAlignment="1" applyProtection="1">
      <alignment vertical="center" wrapText="1"/>
      <protection locked="0"/>
    </xf>
    <xf numFmtId="0" fontId="15" fillId="0" borderId="36" xfId="0" applyFont="1" applyFill="1" applyBorder="1" applyAlignment="1" applyProtection="1">
      <alignment horizontal="right" vertical="center" wrapText="1"/>
    </xf>
    <xf numFmtId="0" fontId="16" fillId="0" borderId="39" xfId="0" applyFont="1" applyFill="1" applyBorder="1" applyAlignment="1" applyProtection="1">
      <alignment horizontal="right" vertical="center" wrapText="1"/>
    </xf>
    <xf numFmtId="0" fontId="15" fillId="4" borderId="35" xfId="0" applyFont="1" applyFill="1" applyBorder="1" applyAlignment="1" applyProtection="1">
      <alignment vertical="center" wrapText="1"/>
      <protection locked="0"/>
    </xf>
    <xf numFmtId="0" fontId="16" fillId="4" borderId="38" xfId="0" applyFont="1" applyFill="1" applyBorder="1" applyAlignment="1" applyProtection="1">
      <alignment vertical="center" wrapText="1"/>
      <protection locked="0"/>
    </xf>
    <xf numFmtId="14" fontId="17" fillId="4" borderId="36" xfId="0" applyNumberFormat="1" applyFont="1" applyFill="1" applyBorder="1" applyAlignment="1" applyProtection="1">
      <alignment horizontal="left" vertical="center"/>
      <protection locked="0"/>
    </xf>
    <xf numFmtId="0" fontId="16" fillId="0" borderId="39" xfId="0" applyFont="1" applyBorder="1" applyAlignment="1" applyProtection="1">
      <alignment horizontal="left" vertical="center"/>
      <protection locked="0"/>
    </xf>
    <xf numFmtId="0" fontId="22" fillId="4" borderId="17" xfId="0" applyFont="1" applyFill="1" applyBorder="1" applyAlignment="1" applyProtection="1">
      <alignment horizontal="center" vertical="top" wrapText="1"/>
      <protection locked="0"/>
    </xf>
    <xf numFmtId="0" fontId="22" fillId="4" borderId="18" xfId="0" applyFont="1" applyFill="1" applyBorder="1" applyAlignment="1" applyProtection="1">
      <alignment horizontal="center" vertical="top" wrapText="1"/>
      <protection locked="0"/>
    </xf>
    <xf numFmtId="0" fontId="22" fillId="4" borderId="0" xfId="0" applyFont="1" applyFill="1" applyBorder="1" applyAlignment="1" applyProtection="1">
      <alignment horizontal="center" vertical="top" wrapText="1"/>
      <protection locked="0"/>
    </xf>
    <xf numFmtId="0" fontId="22" fillId="4" borderId="12" xfId="0" applyFont="1" applyFill="1" applyBorder="1" applyAlignment="1" applyProtection="1">
      <alignment horizontal="center" vertical="top" wrapText="1"/>
      <protection locked="0"/>
    </xf>
    <xf numFmtId="0" fontId="22" fillId="4" borderId="14" xfId="0" applyFont="1" applyFill="1" applyBorder="1" applyAlignment="1" applyProtection="1">
      <alignment horizontal="center" vertical="top" wrapText="1"/>
      <protection locked="0"/>
    </xf>
    <xf numFmtId="0" fontId="22" fillId="4" borderId="15" xfId="0" applyFont="1" applyFill="1" applyBorder="1" applyAlignment="1" applyProtection="1">
      <alignment horizontal="center" vertical="top" wrapText="1"/>
      <protection locked="0"/>
    </xf>
    <xf numFmtId="168" fontId="17" fillId="4" borderId="36" xfId="0" applyNumberFormat="1" applyFont="1" applyFill="1" applyBorder="1" applyAlignment="1" applyProtection="1">
      <alignment horizontal="left" vertical="center"/>
      <protection locked="0"/>
    </xf>
    <xf numFmtId="168" fontId="16" fillId="0" borderId="39" xfId="0" applyNumberFormat="1" applyFont="1" applyBorder="1" applyAlignment="1" applyProtection="1">
      <alignment horizontal="left" vertical="center"/>
      <protection locked="0"/>
    </xf>
    <xf numFmtId="168" fontId="17" fillId="4" borderId="37" xfId="0" applyNumberFormat="1" applyFont="1" applyFill="1" applyBorder="1" applyAlignment="1" applyProtection="1">
      <alignment horizontal="left" vertical="center"/>
      <protection locked="0"/>
    </xf>
    <xf numFmtId="168" fontId="16" fillId="0" borderId="40" xfId="0" applyNumberFormat="1" applyFont="1" applyBorder="1" applyAlignment="1" applyProtection="1">
      <alignment horizontal="left" vertical="center"/>
      <protection locked="0"/>
    </xf>
    <xf numFmtId="0" fontId="15" fillId="0" borderId="36" xfId="0" applyFont="1" applyFill="1" applyBorder="1" applyAlignment="1" applyProtection="1">
      <alignment horizontal="right" vertical="center" wrapText="1"/>
      <protection locked="0"/>
    </xf>
    <xf numFmtId="0" fontId="16" fillId="0" borderId="39" xfId="0" applyFont="1" applyFill="1" applyBorder="1" applyAlignment="1" applyProtection="1">
      <alignment horizontal="right" vertical="center" wrapText="1"/>
      <protection locked="0"/>
    </xf>
  </cellXfs>
  <cellStyles count="4">
    <cellStyle name="Hyperlink 2" xfId="2"/>
    <cellStyle name="Komma" xfId="1" builtinId="3"/>
    <cellStyle name="Standaard" xfId="0" builtinId="0"/>
    <cellStyle name="Standaard 5" xfId="3"/>
  </cellStyles>
  <dxfs count="54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colors>
    <mruColors>
      <color rgb="FFFFFFCC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"/>
  <dimension ref="A1:M101"/>
  <sheetViews>
    <sheetView workbookViewId="0">
      <selection activeCell="E14" sqref="E14"/>
    </sheetView>
  </sheetViews>
  <sheetFormatPr defaultColWidth="0" defaultRowHeight="14.4" zeroHeight="1"/>
  <cols>
    <col min="1" max="1" width="2.88671875" style="16" customWidth="1"/>
    <col min="2" max="3" width="42.109375" style="82" customWidth="1"/>
    <col min="4" max="4" width="11.77734375" style="82" customWidth="1"/>
    <col min="5" max="5" width="10.88671875" style="82" customWidth="1"/>
    <col min="6" max="6" width="12.109375" style="82" customWidth="1"/>
    <col min="7" max="7" width="14.109375" style="82" customWidth="1"/>
    <col min="8" max="8" width="15.44140625" style="82" customWidth="1"/>
    <col min="9" max="9" width="16.44140625" style="82" customWidth="1"/>
    <col min="10" max="10" width="14.5546875" style="82" customWidth="1"/>
    <col min="11" max="11" width="15.44140625" style="82" customWidth="1"/>
    <col min="12" max="12" width="19.33203125" style="16" hidden="1" customWidth="1"/>
    <col min="13" max="13" width="0" style="16" hidden="1" customWidth="1"/>
    <col min="14" max="16384" width="9.109375" style="16" hidden="1"/>
  </cols>
  <sheetData>
    <row r="1" spans="2:12" ht="15" thickBot="1"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2:12" ht="28.2" customHeight="1">
      <c r="B2" s="80" t="s">
        <v>223</v>
      </c>
      <c r="C2" s="190" t="s">
        <v>224</v>
      </c>
      <c r="D2" s="191"/>
      <c r="E2" s="81"/>
      <c r="K2" s="16"/>
    </row>
    <row r="3" spans="2:12" ht="48.75" customHeight="1">
      <c r="B3" s="83" t="s">
        <v>24</v>
      </c>
      <c r="C3" s="188" t="s">
        <v>411</v>
      </c>
      <c r="D3" s="189"/>
      <c r="K3" s="16"/>
    </row>
    <row r="4" spans="2:12" ht="31.2" customHeight="1">
      <c r="B4" s="83" t="s">
        <v>25</v>
      </c>
      <c r="C4" s="188" t="s">
        <v>394</v>
      </c>
      <c r="D4" s="189"/>
      <c r="E4" s="84"/>
      <c r="K4" s="16"/>
    </row>
    <row r="5" spans="2:12">
      <c r="B5" s="85" t="s">
        <v>7</v>
      </c>
      <c r="C5" s="194"/>
      <c r="D5" s="195"/>
      <c r="K5" s="16"/>
    </row>
    <row r="6" spans="2:12">
      <c r="B6" s="85" t="s">
        <v>18</v>
      </c>
      <c r="C6" s="194"/>
      <c r="D6" s="195"/>
      <c r="E6" s="86" t="str">
        <f>IF(C5="","",IF(C6="","U dient het geslacht in te vullen",""))</f>
        <v/>
      </c>
      <c r="K6" s="16"/>
    </row>
    <row r="7" spans="2:12">
      <c r="B7" s="85" t="s">
        <v>20</v>
      </c>
      <c r="C7" s="194" t="s">
        <v>395</v>
      </c>
      <c r="D7" s="195"/>
      <c r="E7" s="84" t="str">
        <f>IF(B14="","",IF(C7="","U dient de naam van de arts in te vullen",""))</f>
        <v/>
      </c>
      <c r="K7" s="16"/>
    </row>
    <row r="8" spans="2:12">
      <c r="B8" s="85" t="s">
        <v>21</v>
      </c>
      <c r="C8" s="196" t="s">
        <v>395</v>
      </c>
      <c r="D8" s="197"/>
      <c r="E8" s="84" t="str">
        <f>IF(B14="","",IF(C8="","U dient het telefoonnummer van de arts in te vullen",""))</f>
        <v/>
      </c>
      <c r="K8" s="16"/>
    </row>
    <row r="9" spans="2:12">
      <c r="B9" s="85" t="s">
        <v>23</v>
      </c>
      <c r="C9" s="194" t="s">
        <v>418</v>
      </c>
      <c r="D9" s="195"/>
      <c r="E9" s="84" t="str">
        <f>IF(B14="","",IF(C9="","U dient de naam van de apotheker in te vullen",""))</f>
        <v/>
      </c>
      <c r="K9" s="16"/>
    </row>
    <row r="10" spans="2:12" ht="15" thickBot="1">
      <c r="B10" s="87" t="s">
        <v>22</v>
      </c>
      <c r="C10" s="192" t="s">
        <v>396</v>
      </c>
      <c r="D10" s="193"/>
      <c r="E10" s="84" t="str">
        <f>IF(B14="","",IF(C10="","U dient het telefoonnummer van de apotheker in te vullen",""))</f>
        <v/>
      </c>
      <c r="K10" s="16"/>
    </row>
    <row r="11" spans="2:12" ht="15" thickBot="1">
      <c r="B11" s="88"/>
      <c r="C11" s="88"/>
      <c r="D11" s="89"/>
      <c r="E11" s="89"/>
      <c r="F11" s="89"/>
      <c r="G11" s="89"/>
      <c r="H11" s="89"/>
      <c r="I11" s="90"/>
      <c r="J11" s="90"/>
      <c r="K11" s="90"/>
      <c r="L11" s="17"/>
    </row>
    <row r="12" spans="2:12" ht="9.75" customHeight="1" thickBot="1">
      <c r="B12" s="173"/>
      <c r="C12" s="174"/>
      <c r="D12" s="175"/>
      <c r="E12" s="175"/>
      <c r="F12" s="175"/>
      <c r="G12" s="175"/>
      <c r="H12" s="175"/>
      <c r="I12" s="175"/>
      <c r="J12" s="176"/>
    </row>
    <row r="13" spans="2:12" ht="52.8">
      <c r="B13" s="91" t="s">
        <v>1</v>
      </c>
      <c r="C13" s="93" t="s">
        <v>257</v>
      </c>
      <c r="D13" s="92" t="s">
        <v>8</v>
      </c>
      <c r="E13" s="92" t="s">
        <v>9</v>
      </c>
      <c r="F13" s="93" t="s">
        <v>13</v>
      </c>
      <c r="G13" s="94" t="s">
        <v>12</v>
      </c>
      <c r="H13" s="95" t="s">
        <v>14</v>
      </c>
      <c r="I13" s="96" t="s">
        <v>15</v>
      </c>
      <c r="J13" s="97" t="s">
        <v>10</v>
      </c>
    </row>
    <row r="14" spans="2:12" ht="70.2" customHeight="1">
      <c r="B14" s="164" t="s">
        <v>225</v>
      </c>
      <c r="C14" s="165" t="s">
        <v>412</v>
      </c>
      <c r="D14" s="166" t="s">
        <v>413</v>
      </c>
      <c r="E14" s="167" t="s">
        <v>414</v>
      </c>
      <c r="F14" s="127" t="s">
        <v>415</v>
      </c>
      <c r="G14" s="125" t="s">
        <v>417</v>
      </c>
      <c r="H14" s="126" t="s">
        <v>416</v>
      </c>
      <c r="I14" s="168" t="s">
        <v>226</v>
      </c>
      <c r="J14" s="169" t="s">
        <v>226</v>
      </c>
    </row>
    <row r="15" spans="2:12">
      <c r="B15" s="98"/>
      <c r="C15" s="163"/>
      <c r="D15" s="104"/>
      <c r="E15" s="104"/>
      <c r="F15" s="99" t="str">
        <f t="shared" ref="F15:F33" si="0">IF(D15="","",(E15-D15)/7/4)</f>
        <v/>
      </c>
      <c r="G15" s="100"/>
      <c r="H15" s="101"/>
      <c r="I15" s="105" t="str">
        <f t="shared" ref="I15:I33" si="1">IF(D15="","",G15*H15)</f>
        <v/>
      </c>
      <c r="J15" s="103" t="str">
        <f t="shared" ref="J15:J33" si="2">IF(D15="","",I15/F15)</f>
        <v/>
      </c>
      <c r="K15" s="106"/>
      <c r="L15" s="18"/>
    </row>
    <row r="16" spans="2:12">
      <c r="B16" s="98"/>
      <c r="C16" s="163"/>
      <c r="D16" s="104"/>
      <c r="E16" s="104"/>
      <c r="F16" s="99" t="str">
        <f t="shared" si="0"/>
        <v/>
      </c>
      <c r="G16" s="100"/>
      <c r="H16" s="101"/>
      <c r="I16" s="105" t="str">
        <f t="shared" si="1"/>
        <v/>
      </c>
      <c r="J16" s="103" t="str">
        <f t="shared" si="2"/>
        <v/>
      </c>
      <c r="K16" s="106"/>
      <c r="L16" s="18"/>
    </row>
    <row r="17" spans="2:12">
      <c r="B17" s="98"/>
      <c r="C17" s="163"/>
      <c r="D17" s="104"/>
      <c r="E17" s="104"/>
      <c r="F17" s="99" t="str">
        <f t="shared" si="0"/>
        <v/>
      </c>
      <c r="G17" s="100"/>
      <c r="H17" s="101"/>
      <c r="I17" s="105" t="str">
        <f t="shared" si="1"/>
        <v/>
      </c>
      <c r="J17" s="103" t="str">
        <f t="shared" si="2"/>
        <v/>
      </c>
      <c r="K17" s="106"/>
      <c r="L17" s="18"/>
    </row>
    <row r="18" spans="2:12">
      <c r="B18" s="98"/>
      <c r="C18" s="163"/>
      <c r="D18" s="104"/>
      <c r="E18" s="104"/>
      <c r="F18" s="99" t="str">
        <f t="shared" si="0"/>
        <v/>
      </c>
      <c r="G18" s="100"/>
      <c r="H18" s="101"/>
      <c r="I18" s="105" t="str">
        <f t="shared" si="1"/>
        <v/>
      </c>
      <c r="J18" s="103" t="str">
        <f t="shared" si="2"/>
        <v/>
      </c>
      <c r="K18" s="106"/>
      <c r="L18" s="18"/>
    </row>
    <row r="19" spans="2:12">
      <c r="B19" s="98"/>
      <c r="C19" s="163"/>
      <c r="D19" s="104"/>
      <c r="E19" s="104"/>
      <c r="F19" s="99" t="str">
        <f t="shared" si="0"/>
        <v/>
      </c>
      <c r="G19" s="100"/>
      <c r="H19" s="101"/>
      <c r="I19" s="105" t="str">
        <f t="shared" si="1"/>
        <v/>
      </c>
      <c r="J19" s="103" t="str">
        <f t="shared" si="2"/>
        <v/>
      </c>
      <c r="K19" s="106"/>
      <c r="L19" s="18"/>
    </row>
    <row r="20" spans="2:12">
      <c r="B20" s="98"/>
      <c r="C20" s="163"/>
      <c r="D20" s="104"/>
      <c r="E20" s="104"/>
      <c r="F20" s="99" t="str">
        <f t="shared" si="0"/>
        <v/>
      </c>
      <c r="G20" s="100"/>
      <c r="H20" s="101"/>
      <c r="I20" s="105" t="str">
        <f t="shared" si="1"/>
        <v/>
      </c>
      <c r="J20" s="103" t="str">
        <f t="shared" si="2"/>
        <v/>
      </c>
      <c r="K20" s="106"/>
      <c r="L20" s="18"/>
    </row>
    <row r="21" spans="2:12">
      <c r="B21" s="98"/>
      <c r="C21" s="163"/>
      <c r="D21" s="104"/>
      <c r="E21" s="104"/>
      <c r="F21" s="99" t="str">
        <f t="shared" si="0"/>
        <v/>
      </c>
      <c r="G21" s="100"/>
      <c r="H21" s="101"/>
      <c r="I21" s="105" t="str">
        <f t="shared" si="1"/>
        <v/>
      </c>
      <c r="J21" s="103" t="str">
        <f t="shared" si="2"/>
        <v/>
      </c>
      <c r="K21" s="106"/>
      <c r="L21" s="18"/>
    </row>
    <row r="22" spans="2:12">
      <c r="B22" s="98"/>
      <c r="C22" s="163"/>
      <c r="D22" s="104"/>
      <c r="E22" s="104"/>
      <c r="F22" s="99" t="str">
        <f t="shared" si="0"/>
        <v/>
      </c>
      <c r="G22" s="100"/>
      <c r="H22" s="101"/>
      <c r="I22" s="105" t="str">
        <f t="shared" si="1"/>
        <v/>
      </c>
      <c r="J22" s="103" t="str">
        <f t="shared" si="2"/>
        <v/>
      </c>
      <c r="K22" s="106"/>
      <c r="L22" s="18"/>
    </row>
    <row r="23" spans="2:12">
      <c r="B23" s="98"/>
      <c r="C23" s="163"/>
      <c r="D23" s="104"/>
      <c r="E23" s="104"/>
      <c r="F23" s="99" t="str">
        <f t="shared" si="0"/>
        <v/>
      </c>
      <c r="G23" s="100"/>
      <c r="H23" s="101"/>
      <c r="I23" s="105" t="str">
        <f t="shared" si="1"/>
        <v/>
      </c>
      <c r="J23" s="103" t="str">
        <f t="shared" si="2"/>
        <v/>
      </c>
      <c r="K23" s="106"/>
      <c r="L23" s="18"/>
    </row>
    <row r="24" spans="2:12">
      <c r="B24" s="98"/>
      <c r="C24" s="163"/>
      <c r="D24" s="104"/>
      <c r="E24" s="104"/>
      <c r="F24" s="99" t="str">
        <f t="shared" si="0"/>
        <v/>
      </c>
      <c r="G24" s="100"/>
      <c r="H24" s="101"/>
      <c r="I24" s="105" t="str">
        <f t="shared" si="1"/>
        <v/>
      </c>
      <c r="J24" s="103" t="str">
        <f t="shared" si="2"/>
        <v/>
      </c>
      <c r="K24" s="106"/>
      <c r="L24" s="18"/>
    </row>
    <row r="25" spans="2:12">
      <c r="B25" s="98"/>
      <c r="C25" s="163"/>
      <c r="D25" s="104"/>
      <c r="E25" s="104"/>
      <c r="F25" s="99" t="str">
        <f t="shared" si="0"/>
        <v/>
      </c>
      <c r="G25" s="100"/>
      <c r="H25" s="101"/>
      <c r="I25" s="105" t="str">
        <f t="shared" si="1"/>
        <v/>
      </c>
      <c r="J25" s="103" t="str">
        <f t="shared" si="2"/>
        <v/>
      </c>
      <c r="K25" s="106"/>
      <c r="L25" s="18"/>
    </row>
    <row r="26" spans="2:12">
      <c r="B26" s="98"/>
      <c r="C26" s="163"/>
      <c r="D26" s="104"/>
      <c r="E26" s="104"/>
      <c r="F26" s="99" t="str">
        <f t="shared" si="0"/>
        <v/>
      </c>
      <c r="G26" s="100"/>
      <c r="H26" s="101"/>
      <c r="I26" s="105" t="str">
        <f t="shared" si="1"/>
        <v/>
      </c>
      <c r="J26" s="103" t="str">
        <f t="shared" si="2"/>
        <v/>
      </c>
      <c r="K26" s="106"/>
      <c r="L26" s="18"/>
    </row>
    <row r="27" spans="2:12">
      <c r="B27" s="98"/>
      <c r="C27" s="163"/>
      <c r="D27" s="104"/>
      <c r="E27" s="104"/>
      <c r="F27" s="99" t="str">
        <f t="shared" si="0"/>
        <v/>
      </c>
      <c r="G27" s="100"/>
      <c r="H27" s="101"/>
      <c r="I27" s="105" t="str">
        <f t="shared" si="1"/>
        <v/>
      </c>
      <c r="J27" s="103" t="str">
        <f t="shared" si="2"/>
        <v/>
      </c>
      <c r="K27" s="106"/>
      <c r="L27" s="18"/>
    </row>
    <row r="28" spans="2:12">
      <c r="B28" s="98"/>
      <c r="C28" s="163"/>
      <c r="D28" s="104"/>
      <c r="E28" s="104"/>
      <c r="F28" s="99" t="str">
        <f t="shared" si="0"/>
        <v/>
      </c>
      <c r="G28" s="100"/>
      <c r="H28" s="101"/>
      <c r="I28" s="105" t="str">
        <f t="shared" si="1"/>
        <v/>
      </c>
      <c r="J28" s="103" t="str">
        <f t="shared" si="2"/>
        <v/>
      </c>
      <c r="K28" s="106"/>
      <c r="L28" s="18"/>
    </row>
    <row r="29" spans="2:12">
      <c r="B29" s="98"/>
      <c r="C29" s="163"/>
      <c r="D29" s="104"/>
      <c r="E29" s="104"/>
      <c r="F29" s="99" t="str">
        <f t="shared" si="0"/>
        <v/>
      </c>
      <c r="G29" s="100"/>
      <c r="H29" s="101"/>
      <c r="I29" s="105" t="str">
        <f t="shared" si="1"/>
        <v/>
      </c>
      <c r="J29" s="103" t="str">
        <f t="shared" si="2"/>
        <v/>
      </c>
      <c r="K29" s="106"/>
      <c r="L29" s="18"/>
    </row>
    <row r="30" spans="2:12">
      <c r="B30" s="98"/>
      <c r="C30" s="163"/>
      <c r="D30" s="104"/>
      <c r="E30" s="104"/>
      <c r="F30" s="99" t="str">
        <f t="shared" si="0"/>
        <v/>
      </c>
      <c r="G30" s="100"/>
      <c r="H30" s="101"/>
      <c r="I30" s="105" t="str">
        <f t="shared" si="1"/>
        <v/>
      </c>
      <c r="J30" s="103" t="str">
        <f t="shared" si="2"/>
        <v/>
      </c>
      <c r="L30" s="19"/>
    </row>
    <row r="31" spans="2:12">
      <c r="B31" s="98"/>
      <c r="C31" s="163"/>
      <c r="D31" s="104"/>
      <c r="E31" s="104"/>
      <c r="F31" s="99" t="str">
        <f t="shared" si="0"/>
        <v/>
      </c>
      <c r="G31" s="100"/>
      <c r="H31" s="101"/>
      <c r="I31" s="105" t="str">
        <f t="shared" si="1"/>
        <v/>
      </c>
      <c r="J31" s="103" t="str">
        <f t="shared" si="2"/>
        <v/>
      </c>
    </row>
    <row r="32" spans="2:12">
      <c r="B32" s="98"/>
      <c r="C32" s="163"/>
      <c r="D32" s="104"/>
      <c r="E32" s="104"/>
      <c r="F32" s="99" t="str">
        <f t="shared" si="0"/>
        <v/>
      </c>
      <c r="G32" s="100"/>
      <c r="H32" s="101"/>
      <c r="I32" s="105" t="str">
        <f t="shared" si="1"/>
        <v/>
      </c>
      <c r="J32" s="103" t="str">
        <f t="shared" si="2"/>
        <v/>
      </c>
    </row>
    <row r="33" spans="2:13">
      <c r="B33" s="98"/>
      <c r="C33" s="163"/>
      <c r="D33" s="104"/>
      <c r="E33" s="104"/>
      <c r="F33" s="107" t="str">
        <f t="shared" si="0"/>
        <v/>
      </c>
      <c r="G33" s="100"/>
      <c r="H33" s="101"/>
      <c r="I33" s="108" t="str">
        <f t="shared" si="1"/>
        <v/>
      </c>
      <c r="J33" s="103" t="str">
        <f t="shared" si="2"/>
        <v/>
      </c>
      <c r="L33" s="20"/>
      <c r="M33" s="20"/>
    </row>
    <row r="34" spans="2:13">
      <c r="B34" s="202" t="s">
        <v>5</v>
      </c>
      <c r="C34" s="203"/>
      <c r="D34" s="204"/>
      <c r="E34" s="204"/>
      <c r="F34" s="204"/>
      <c r="G34" s="204"/>
      <c r="H34" s="205"/>
      <c r="I34" s="109"/>
      <c r="J34" s="110">
        <f>IF(J14="",0,SUM(J14:J33))</f>
        <v>0</v>
      </c>
    </row>
    <row r="35" spans="2:13">
      <c r="B35" s="206" t="s">
        <v>6</v>
      </c>
      <c r="C35" s="207"/>
      <c r="D35" s="204"/>
      <c r="E35" s="204"/>
      <c r="F35" s="204"/>
      <c r="G35" s="204"/>
      <c r="H35" s="205"/>
      <c r="I35" s="109"/>
      <c r="J35" s="111">
        <v>700</v>
      </c>
    </row>
    <row r="36" spans="2:13">
      <c r="B36" s="202" t="s">
        <v>4</v>
      </c>
      <c r="C36" s="203"/>
      <c r="D36" s="204"/>
      <c r="E36" s="204"/>
      <c r="F36" s="204"/>
      <c r="G36" s="204"/>
      <c r="H36" s="205"/>
      <c r="I36" s="109"/>
      <c r="J36" s="111" t="str">
        <f>IF(C2="","",IF(J34&gt;J35,"JA","NEE"))</f>
        <v>NEE</v>
      </c>
    </row>
    <row r="37" spans="2:13" s="20" customFormat="1" ht="31.8" thickBot="1">
      <c r="B37" s="198" t="s">
        <v>3</v>
      </c>
      <c r="C37" s="199"/>
      <c r="D37" s="200"/>
      <c r="E37" s="200"/>
      <c r="F37" s="200"/>
      <c r="G37" s="200"/>
      <c r="H37" s="201"/>
      <c r="I37" s="112">
        <f>SUM(I14:I33)</f>
        <v>0</v>
      </c>
      <c r="J37" s="113" t="str">
        <f>IF(J36="JA",I37*0.9,"geen vergoeding")</f>
        <v>geen vergoeding</v>
      </c>
      <c r="K37" s="114"/>
    </row>
    <row r="38" spans="2:13" ht="15" thickBot="1">
      <c r="B38" s="208"/>
      <c r="C38" s="209"/>
      <c r="D38" s="175"/>
      <c r="E38" s="175"/>
      <c r="F38" s="175"/>
      <c r="G38" s="175"/>
      <c r="H38" s="175"/>
      <c r="I38" s="175"/>
      <c r="J38" s="176"/>
    </row>
    <row r="39" spans="2:13">
      <c r="B39" s="177" t="s">
        <v>0</v>
      </c>
      <c r="C39" s="178"/>
      <c r="D39" s="179"/>
      <c r="E39" s="179"/>
      <c r="F39" s="179"/>
      <c r="G39" s="179"/>
      <c r="H39" s="179"/>
      <c r="I39" s="179"/>
      <c r="J39" s="180"/>
      <c r="M39" s="20"/>
    </row>
    <row r="40" spans="2:13">
      <c r="B40" s="181"/>
      <c r="C40" s="182"/>
      <c r="D40" s="183"/>
      <c r="E40" s="183"/>
      <c r="F40" s="183"/>
      <c r="G40" s="183"/>
      <c r="H40" s="183"/>
      <c r="I40" s="183"/>
      <c r="J40" s="184"/>
    </row>
    <row r="41" spans="2:13">
      <c r="B41" s="181"/>
      <c r="C41" s="182"/>
      <c r="D41" s="183"/>
      <c r="E41" s="183"/>
      <c r="F41" s="183"/>
      <c r="G41" s="183"/>
      <c r="H41" s="183"/>
      <c r="I41" s="183"/>
      <c r="J41" s="184"/>
    </row>
    <row r="42" spans="2:13">
      <c r="B42" s="181"/>
      <c r="C42" s="182"/>
      <c r="D42" s="183"/>
      <c r="E42" s="183"/>
      <c r="F42" s="183"/>
      <c r="G42" s="183"/>
      <c r="H42" s="183"/>
      <c r="I42" s="183"/>
      <c r="J42" s="184"/>
    </row>
    <row r="43" spans="2:13">
      <c r="B43" s="181"/>
      <c r="C43" s="182"/>
      <c r="D43" s="183"/>
      <c r="E43" s="183"/>
      <c r="F43" s="183"/>
      <c r="G43" s="183"/>
      <c r="H43" s="183"/>
      <c r="I43" s="183"/>
      <c r="J43" s="184"/>
    </row>
    <row r="44" spans="2:13" ht="15" thickBot="1">
      <c r="B44" s="185"/>
      <c r="C44" s="186"/>
      <c r="D44" s="186"/>
      <c r="E44" s="186"/>
      <c r="F44" s="186"/>
      <c r="G44" s="186"/>
      <c r="H44" s="186"/>
      <c r="I44" s="186"/>
      <c r="J44" s="187"/>
    </row>
    <row r="45" spans="2:13">
      <c r="B45" s="115"/>
      <c r="C45" s="115"/>
      <c r="D45" s="115"/>
      <c r="E45" s="115"/>
      <c r="F45" s="115"/>
      <c r="G45" s="115"/>
      <c r="H45" s="115"/>
      <c r="I45" s="115"/>
      <c r="J45" s="115"/>
      <c r="K45" s="115"/>
      <c r="L45" s="21"/>
    </row>
    <row r="46" spans="2:13">
      <c r="B46" s="116" t="s">
        <v>17</v>
      </c>
      <c r="C46" s="116"/>
    </row>
    <row r="47" spans="2:13">
      <c r="B47" s="117" t="s">
        <v>11</v>
      </c>
      <c r="C47" s="117"/>
    </row>
    <row r="48" spans="2:13">
      <c r="B48" s="117" t="s">
        <v>16</v>
      </c>
      <c r="C48" s="117"/>
    </row>
    <row r="49" spans="2:12"/>
    <row r="50" spans="2:12"/>
    <row r="51" spans="2:12"/>
    <row r="52" spans="2:12"/>
    <row r="53" spans="2:12" ht="15" thickBot="1">
      <c r="B53" s="216" t="s">
        <v>227</v>
      </c>
      <c r="C53" s="216"/>
      <c r="D53" s="217"/>
      <c r="E53" s="217"/>
    </row>
    <row r="54" spans="2:12" ht="15" thickBot="1"/>
    <row r="55" spans="2:12">
      <c r="B55" s="80" t="s">
        <v>19</v>
      </c>
      <c r="C55" s="171">
        <v>24</v>
      </c>
      <c r="D55" s="172"/>
      <c r="E55" s="81"/>
      <c r="K55" s="16"/>
    </row>
    <row r="56" spans="2:12">
      <c r="B56" s="83" t="s">
        <v>24</v>
      </c>
      <c r="C56" s="214" t="s">
        <v>233</v>
      </c>
      <c r="D56" s="215"/>
      <c r="E56" s="84"/>
      <c r="K56" s="16"/>
    </row>
    <row r="57" spans="2:12">
      <c r="B57" s="83" t="s">
        <v>25</v>
      </c>
      <c r="C57" s="212" t="s">
        <v>234</v>
      </c>
      <c r="D57" s="213"/>
      <c r="E57" s="84"/>
      <c r="K57" s="16"/>
    </row>
    <row r="58" spans="2:12">
      <c r="B58" s="85" t="s">
        <v>7</v>
      </c>
      <c r="C58" s="210">
        <v>32018</v>
      </c>
      <c r="D58" s="211"/>
      <c r="K58" s="16"/>
    </row>
    <row r="59" spans="2:12">
      <c r="B59" s="85" t="s">
        <v>18</v>
      </c>
      <c r="C59" s="210" t="s">
        <v>228</v>
      </c>
      <c r="D59" s="211"/>
      <c r="E59" s="86" t="str">
        <f>IF(C58="","",IF(C59="","U dient het geslacht in te vullen",""))</f>
        <v/>
      </c>
      <c r="K59" s="16"/>
    </row>
    <row r="60" spans="2:12">
      <c r="B60" s="85" t="s">
        <v>20</v>
      </c>
      <c r="C60" s="210" t="s">
        <v>229</v>
      </c>
      <c r="D60" s="211"/>
      <c r="E60" s="86" t="str">
        <f>IF(B67="","",IF(C60="","U dient de naam van de arts in te vullen",""))</f>
        <v/>
      </c>
      <c r="K60" s="16"/>
    </row>
    <row r="61" spans="2:12">
      <c r="B61" s="85" t="s">
        <v>21</v>
      </c>
      <c r="C61" s="218">
        <v>538431152</v>
      </c>
      <c r="D61" s="219"/>
      <c r="E61" s="86" t="str">
        <f>IF(B67="","",IF(C61="","U dient het telefoonnummer van de arts in te vullen",""))</f>
        <v/>
      </c>
      <c r="K61" s="16"/>
    </row>
    <row r="62" spans="2:12">
      <c r="B62" s="85" t="s">
        <v>23</v>
      </c>
      <c r="C62" s="210" t="s">
        <v>230</v>
      </c>
      <c r="D62" s="211"/>
      <c r="E62" s="86" t="str">
        <f>IF(B67="","",IF(C62="","U dient de naam van de apotheker in te vullen",""))</f>
        <v/>
      </c>
      <c r="K62" s="16"/>
    </row>
    <row r="63" spans="2:12" ht="15" thickBot="1">
      <c r="B63" s="87" t="s">
        <v>22</v>
      </c>
      <c r="C63" s="220">
        <v>538431177</v>
      </c>
      <c r="D63" s="221"/>
      <c r="E63" s="86" t="str">
        <f>IF(B67="","",IF(C63="","U dient het telefoonnummer van de apotheker in te vullen",""))</f>
        <v/>
      </c>
      <c r="K63" s="16"/>
    </row>
    <row r="64" spans="2:12" ht="15" thickBot="1">
      <c r="B64" s="88"/>
      <c r="C64" s="88"/>
      <c r="D64" s="89"/>
      <c r="E64" s="89"/>
      <c r="F64" s="89"/>
      <c r="G64" s="89"/>
      <c r="H64" s="89"/>
      <c r="I64" s="90"/>
      <c r="J64" s="90"/>
      <c r="K64" s="90"/>
      <c r="L64" s="17"/>
    </row>
    <row r="65" spans="2:11" ht="15" thickBot="1">
      <c r="B65" s="118"/>
      <c r="C65" s="119"/>
      <c r="D65" s="119"/>
      <c r="E65" s="119"/>
      <c r="F65" s="119"/>
      <c r="G65" s="119"/>
      <c r="H65" s="119"/>
      <c r="I65" s="119"/>
      <c r="J65" s="119"/>
      <c r="K65" s="120"/>
    </row>
    <row r="66" spans="2:11" ht="52.8">
      <c r="B66" s="91" t="s">
        <v>1</v>
      </c>
      <c r="C66" s="93" t="s">
        <v>2</v>
      </c>
      <c r="D66" s="93" t="s">
        <v>8</v>
      </c>
      <c r="E66" s="93" t="s">
        <v>9</v>
      </c>
      <c r="F66" s="93" t="s">
        <v>13</v>
      </c>
      <c r="G66" s="94" t="s">
        <v>12</v>
      </c>
      <c r="H66" s="95" t="s">
        <v>14</v>
      </c>
      <c r="I66" s="96" t="s">
        <v>15</v>
      </c>
      <c r="J66" s="97" t="s">
        <v>10</v>
      </c>
      <c r="K66" s="16"/>
    </row>
    <row r="67" spans="2:11">
      <c r="B67" s="98" t="s">
        <v>231</v>
      </c>
      <c r="C67" s="121" t="s">
        <v>232</v>
      </c>
      <c r="D67" s="122">
        <v>43558</v>
      </c>
      <c r="E67" s="123">
        <v>43586</v>
      </c>
      <c r="F67" s="124">
        <f>(E67-D67)/7/4</f>
        <v>1</v>
      </c>
      <c r="G67" s="125">
        <v>100</v>
      </c>
      <c r="H67" s="126">
        <v>4.3</v>
      </c>
      <c r="I67" s="102">
        <f t="shared" ref="I67:I86" si="3">IF(D67="","",G67*H67)</f>
        <v>430</v>
      </c>
      <c r="J67" s="103">
        <f t="shared" ref="J67:J86" si="4">IF(D67="","",I67/F67)</f>
        <v>430</v>
      </c>
      <c r="K67" s="16"/>
    </row>
    <row r="68" spans="2:11">
      <c r="B68" s="98" t="s">
        <v>231</v>
      </c>
      <c r="C68" s="121" t="s">
        <v>232</v>
      </c>
      <c r="D68" s="122">
        <v>43558</v>
      </c>
      <c r="E68" s="123">
        <v>43586</v>
      </c>
      <c r="F68" s="127">
        <f>(E68-D68)/7/4</f>
        <v>1</v>
      </c>
      <c r="G68" s="125">
        <v>100</v>
      </c>
      <c r="H68" s="126">
        <v>4.3</v>
      </c>
      <c r="I68" s="105">
        <f t="shared" si="3"/>
        <v>430</v>
      </c>
      <c r="J68" s="103">
        <f t="shared" si="4"/>
        <v>430</v>
      </c>
      <c r="K68" s="16"/>
    </row>
    <row r="69" spans="2:11">
      <c r="B69" s="98"/>
      <c r="C69" s="128"/>
      <c r="D69" s="104"/>
      <c r="E69" s="104"/>
      <c r="F69" s="99" t="str">
        <f t="shared" ref="F69:F86" si="5">IF(D69="","",(E69-D69)/7/4)</f>
        <v/>
      </c>
      <c r="G69" s="100"/>
      <c r="H69" s="101"/>
      <c r="I69" s="105" t="str">
        <f t="shared" si="3"/>
        <v/>
      </c>
      <c r="J69" s="103" t="str">
        <f t="shared" si="4"/>
        <v/>
      </c>
      <c r="K69" s="16"/>
    </row>
    <row r="70" spans="2:11">
      <c r="B70" s="98"/>
      <c r="C70" s="128"/>
      <c r="D70" s="104"/>
      <c r="E70" s="104"/>
      <c r="F70" s="99" t="str">
        <f t="shared" si="5"/>
        <v/>
      </c>
      <c r="G70" s="100"/>
      <c r="H70" s="101"/>
      <c r="I70" s="105" t="str">
        <f t="shared" si="3"/>
        <v/>
      </c>
      <c r="J70" s="103" t="str">
        <f t="shared" si="4"/>
        <v/>
      </c>
      <c r="K70" s="16"/>
    </row>
    <row r="71" spans="2:11">
      <c r="B71" s="98"/>
      <c r="C71" s="128"/>
      <c r="D71" s="104"/>
      <c r="E71" s="104"/>
      <c r="F71" s="99" t="str">
        <f t="shared" si="5"/>
        <v/>
      </c>
      <c r="G71" s="100"/>
      <c r="H71" s="101"/>
      <c r="I71" s="105" t="str">
        <f t="shared" si="3"/>
        <v/>
      </c>
      <c r="J71" s="103" t="str">
        <f t="shared" si="4"/>
        <v/>
      </c>
      <c r="K71" s="16"/>
    </row>
    <row r="72" spans="2:11">
      <c r="B72" s="98"/>
      <c r="C72" s="128"/>
      <c r="D72" s="104"/>
      <c r="E72" s="104"/>
      <c r="F72" s="99" t="str">
        <f t="shared" si="5"/>
        <v/>
      </c>
      <c r="G72" s="100"/>
      <c r="H72" s="101"/>
      <c r="I72" s="105" t="str">
        <f t="shared" si="3"/>
        <v/>
      </c>
      <c r="J72" s="103" t="str">
        <f t="shared" si="4"/>
        <v/>
      </c>
      <c r="K72" s="16"/>
    </row>
    <row r="73" spans="2:11">
      <c r="B73" s="98"/>
      <c r="C73" s="128"/>
      <c r="D73" s="104"/>
      <c r="E73" s="104"/>
      <c r="F73" s="99" t="str">
        <f t="shared" si="5"/>
        <v/>
      </c>
      <c r="G73" s="100"/>
      <c r="H73" s="101"/>
      <c r="I73" s="105" t="str">
        <f t="shared" si="3"/>
        <v/>
      </c>
      <c r="J73" s="103" t="str">
        <f t="shared" si="4"/>
        <v/>
      </c>
      <c r="K73" s="16"/>
    </row>
    <row r="74" spans="2:11">
      <c r="B74" s="98"/>
      <c r="C74" s="128"/>
      <c r="D74" s="104"/>
      <c r="E74" s="104"/>
      <c r="F74" s="99" t="str">
        <f t="shared" si="5"/>
        <v/>
      </c>
      <c r="G74" s="100"/>
      <c r="H74" s="101"/>
      <c r="I74" s="105" t="str">
        <f t="shared" si="3"/>
        <v/>
      </c>
      <c r="J74" s="103" t="str">
        <f t="shared" si="4"/>
        <v/>
      </c>
      <c r="K74" s="16"/>
    </row>
    <row r="75" spans="2:11">
      <c r="B75" s="98"/>
      <c r="C75" s="128"/>
      <c r="D75" s="104"/>
      <c r="E75" s="104"/>
      <c r="F75" s="99" t="str">
        <f t="shared" si="5"/>
        <v/>
      </c>
      <c r="G75" s="100"/>
      <c r="H75" s="101"/>
      <c r="I75" s="105" t="str">
        <f t="shared" si="3"/>
        <v/>
      </c>
      <c r="J75" s="103" t="str">
        <f t="shared" si="4"/>
        <v/>
      </c>
      <c r="K75" s="16"/>
    </row>
    <row r="76" spans="2:11">
      <c r="B76" s="98"/>
      <c r="C76" s="128"/>
      <c r="D76" s="104"/>
      <c r="E76" s="104"/>
      <c r="F76" s="99" t="str">
        <f t="shared" si="5"/>
        <v/>
      </c>
      <c r="G76" s="100"/>
      <c r="H76" s="101"/>
      <c r="I76" s="105" t="str">
        <f t="shared" si="3"/>
        <v/>
      </c>
      <c r="J76" s="103" t="str">
        <f t="shared" si="4"/>
        <v/>
      </c>
      <c r="K76" s="16"/>
    </row>
    <row r="77" spans="2:11">
      <c r="B77" s="98"/>
      <c r="C77" s="128"/>
      <c r="D77" s="104"/>
      <c r="E77" s="104"/>
      <c r="F77" s="99" t="str">
        <f t="shared" si="5"/>
        <v/>
      </c>
      <c r="G77" s="100"/>
      <c r="H77" s="101"/>
      <c r="I77" s="105" t="str">
        <f t="shared" si="3"/>
        <v/>
      </c>
      <c r="J77" s="103" t="str">
        <f t="shared" si="4"/>
        <v/>
      </c>
      <c r="K77" s="16"/>
    </row>
    <row r="78" spans="2:11">
      <c r="B78" s="98"/>
      <c r="C78" s="128"/>
      <c r="D78" s="104"/>
      <c r="E78" s="104"/>
      <c r="F78" s="99" t="str">
        <f t="shared" si="5"/>
        <v/>
      </c>
      <c r="G78" s="100"/>
      <c r="H78" s="101"/>
      <c r="I78" s="105" t="str">
        <f t="shared" si="3"/>
        <v/>
      </c>
      <c r="J78" s="103" t="str">
        <f t="shared" si="4"/>
        <v/>
      </c>
      <c r="K78" s="16"/>
    </row>
    <row r="79" spans="2:11">
      <c r="B79" s="98"/>
      <c r="C79" s="128"/>
      <c r="D79" s="104"/>
      <c r="E79" s="104"/>
      <c r="F79" s="99" t="str">
        <f t="shared" si="5"/>
        <v/>
      </c>
      <c r="G79" s="100"/>
      <c r="H79" s="101"/>
      <c r="I79" s="105" t="str">
        <f t="shared" si="3"/>
        <v/>
      </c>
      <c r="J79" s="103" t="str">
        <f t="shared" si="4"/>
        <v/>
      </c>
      <c r="K79" s="16"/>
    </row>
    <row r="80" spans="2:11">
      <c r="B80" s="98"/>
      <c r="C80" s="128"/>
      <c r="D80" s="104"/>
      <c r="E80" s="104"/>
      <c r="F80" s="99" t="str">
        <f t="shared" si="5"/>
        <v/>
      </c>
      <c r="G80" s="100"/>
      <c r="H80" s="101"/>
      <c r="I80" s="105" t="str">
        <f t="shared" si="3"/>
        <v/>
      </c>
      <c r="J80" s="103" t="str">
        <f t="shared" si="4"/>
        <v/>
      </c>
      <c r="K80" s="16"/>
    </row>
    <row r="81" spans="1:11">
      <c r="B81" s="98"/>
      <c r="C81" s="128"/>
      <c r="D81" s="104"/>
      <c r="E81" s="104"/>
      <c r="F81" s="99" t="str">
        <f t="shared" si="5"/>
        <v/>
      </c>
      <c r="G81" s="100"/>
      <c r="H81" s="101"/>
      <c r="I81" s="105" t="str">
        <f t="shared" si="3"/>
        <v/>
      </c>
      <c r="J81" s="103" t="str">
        <f t="shared" si="4"/>
        <v/>
      </c>
      <c r="K81" s="16"/>
    </row>
    <row r="82" spans="1:11">
      <c r="B82" s="98"/>
      <c r="C82" s="128"/>
      <c r="D82" s="104"/>
      <c r="E82" s="104"/>
      <c r="F82" s="99" t="str">
        <f t="shared" si="5"/>
        <v/>
      </c>
      <c r="G82" s="100"/>
      <c r="H82" s="101"/>
      <c r="I82" s="105" t="str">
        <f t="shared" si="3"/>
        <v/>
      </c>
      <c r="J82" s="103" t="str">
        <f t="shared" si="4"/>
        <v/>
      </c>
      <c r="K82" s="16"/>
    </row>
    <row r="83" spans="1:11">
      <c r="B83" s="98"/>
      <c r="C83" s="128"/>
      <c r="D83" s="104"/>
      <c r="E83" s="104"/>
      <c r="F83" s="99" t="str">
        <f t="shared" si="5"/>
        <v/>
      </c>
      <c r="G83" s="100"/>
      <c r="H83" s="101"/>
      <c r="I83" s="105" t="str">
        <f t="shared" si="3"/>
        <v/>
      </c>
      <c r="J83" s="103" t="str">
        <f t="shared" si="4"/>
        <v/>
      </c>
      <c r="K83" s="16"/>
    </row>
    <row r="84" spans="1:11">
      <c r="B84" s="98"/>
      <c r="C84" s="128"/>
      <c r="D84" s="104"/>
      <c r="E84" s="104"/>
      <c r="F84" s="99" t="str">
        <f t="shared" si="5"/>
        <v/>
      </c>
      <c r="G84" s="100"/>
      <c r="H84" s="101"/>
      <c r="I84" s="105" t="str">
        <f t="shared" si="3"/>
        <v/>
      </c>
      <c r="J84" s="103" t="str">
        <f t="shared" si="4"/>
        <v/>
      </c>
      <c r="K84" s="16"/>
    </row>
    <row r="85" spans="1:11">
      <c r="B85" s="98"/>
      <c r="C85" s="128"/>
      <c r="D85" s="104"/>
      <c r="E85" s="104"/>
      <c r="F85" s="99" t="str">
        <f t="shared" si="5"/>
        <v/>
      </c>
      <c r="G85" s="100"/>
      <c r="H85" s="101"/>
      <c r="I85" s="105" t="str">
        <f t="shared" si="3"/>
        <v/>
      </c>
      <c r="J85" s="103" t="str">
        <f t="shared" si="4"/>
        <v/>
      </c>
      <c r="K85" s="16"/>
    </row>
    <row r="86" spans="1:11">
      <c r="B86" s="98"/>
      <c r="C86" s="128"/>
      <c r="D86" s="104"/>
      <c r="E86" s="104"/>
      <c r="F86" s="107" t="str">
        <f t="shared" si="5"/>
        <v/>
      </c>
      <c r="G86" s="100"/>
      <c r="H86" s="101"/>
      <c r="I86" s="108" t="str">
        <f t="shared" si="3"/>
        <v/>
      </c>
      <c r="J86" s="103" t="str">
        <f t="shared" si="4"/>
        <v/>
      </c>
      <c r="K86" s="16"/>
    </row>
    <row r="87" spans="1:11">
      <c r="B87" s="202" t="s">
        <v>5</v>
      </c>
      <c r="C87" s="203"/>
      <c r="D87" s="204"/>
      <c r="E87" s="204"/>
      <c r="F87" s="204"/>
      <c r="G87" s="204"/>
      <c r="H87" s="204"/>
      <c r="I87" s="205"/>
      <c r="J87" s="170"/>
      <c r="K87" s="110">
        <f>IF(J67="",0,SUM(J67:J86))</f>
        <v>860</v>
      </c>
    </row>
    <row r="88" spans="1:11">
      <c r="B88" s="206" t="s">
        <v>6</v>
      </c>
      <c r="C88" s="207"/>
      <c r="D88" s="204"/>
      <c r="E88" s="204"/>
      <c r="F88" s="204"/>
      <c r="G88" s="204"/>
      <c r="H88" s="204"/>
      <c r="I88" s="205"/>
      <c r="J88" s="130"/>
      <c r="K88" s="111">
        <v>700</v>
      </c>
    </row>
    <row r="89" spans="1:11">
      <c r="B89" s="202" t="s">
        <v>4</v>
      </c>
      <c r="C89" s="203"/>
      <c r="D89" s="204"/>
      <c r="E89" s="204"/>
      <c r="F89" s="204"/>
      <c r="G89" s="204"/>
      <c r="H89" s="204"/>
      <c r="I89" s="205"/>
      <c r="J89" s="131"/>
      <c r="K89" s="111" t="str">
        <f>IF(C55="","",IF(K87&gt;K88,"JA","NEE"))</f>
        <v>JA</v>
      </c>
    </row>
    <row r="90" spans="1:11" ht="16.2" thickBot="1">
      <c r="A90" s="20"/>
      <c r="B90" s="198" t="s">
        <v>3</v>
      </c>
      <c r="C90" s="199"/>
      <c r="D90" s="200"/>
      <c r="E90" s="200"/>
      <c r="F90" s="200"/>
      <c r="G90" s="200"/>
      <c r="H90" s="200"/>
      <c r="I90" s="201"/>
      <c r="J90" s="112">
        <f>SUM(I67:I86)</f>
        <v>860</v>
      </c>
      <c r="K90" s="113">
        <f>K87/110*90</f>
        <v>703.63636363636363</v>
      </c>
    </row>
    <row r="91" spans="1:11" ht="15" thickBot="1">
      <c r="B91" s="208"/>
      <c r="C91" s="209"/>
      <c r="D91" s="175"/>
      <c r="E91" s="175"/>
      <c r="F91" s="175"/>
      <c r="G91" s="175"/>
      <c r="H91" s="175"/>
      <c r="I91" s="175"/>
      <c r="J91" s="175"/>
      <c r="K91" s="176"/>
    </row>
    <row r="92" spans="1:11">
      <c r="B92" s="177" t="s">
        <v>0</v>
      </c>
      <c r="C92" s="178"/>
      <c r="D92" s="179"/>
      <c r="E92" s="179"/>
      <c r="F92" s="179"/>
      <c r="G92" s="179"/>
      <c r="H92" s="179"/>
      <c r="I92" s="179"/>
      <c r="J92" s="179"/>
      <c r="K92" s="180"/>
    </row>
    <row r="93" spans="1:11">
      <c r="B93" s="181"/>
      <c r="C93" s="182"/>
      <c r="D93" s="183"/>
      <c r="E93" s="183"/>
      <c r="F93" s="183"/>
      <c r="G93" s="183"/>
      <c r="H93" s="183"/>
      <c r="I93" s="183"/>
      <c r="J93" s="183"/>
      <c r="K93" s="184"/>
    </row>
    <row r="94" spans="1:11">
      <c r="B94" s="181"/>
      <c r="C94" s="182"/>
      <c r="D94" s="183"/>
      <c r="E94" s="183"/>
      <c r="F94" s="183"/>
      <c r="G94" s="183"/>
      <c r="H94" s="183"/>
      <c r="I94" s="183"/>
      <c r="J94" s="183"/>
      <c r="K94" s="184"/>
    </row>
    <row r="95" spans="1:11">
      <c r="B95" s="181"/>
      <c r="C95" s="182"/>
      <c r="D95" s="183"/>
      <c r="E95" s="183"/>
      <c r="F95" s="183"/>
      <c r="G95" s="183"/>
      <c r="H95" s="183"/>
      <c r="I95" s="183"/>
      <c r="J95" s="183"/>
      <c r="K95" s="184"/>
    </row>
    <row r="96" spans="1:11">
      <c r="B96" s="181"/>
      <c r="C96" s="182"/>
      <c r="D96" s="183"/>
      <c r="E96" s="183"/>
      <c r="F96" s="183"/>
      <c r="G96" s="183"/>
      <c r="H96" s="183"/>
      <c r="I96" s="183"/>
      <c r="J96" s="183"/>
      <c r="K96" s="184"/>
    </row>
    <row r="97" spans="2:12" ht="15" thickBot="1">
      <c r="B97" s="185"/>
      <c r="C97" s="186"/>
      <c r="D97" s="186"/>
      <c r="E97" s="186"/>
      <c r="F97" s="186"/>
      <c r="G97" s="186"/>
      <c r="H97" s="186"/>
      <c r="I97" s="186"/>
      <c r="J97" s="186"/>
      <c r="K97" s="187"/>
    </row>
    <row r="98" spans="2:12">
      <c r="B98" s="115"/>
      <c r="C98" s="115"/>
      <c r="D98" s="115"/>
      <c r="E98" s="115"/>
      <c r="F98" s="115"/>
      <c r="G98" s="115"/>
      <c r="H98" s="115"/>
      <c r="I98" s="115"/>
      <c r="J98" s="115"/>
      <c r="K98" s="115"/>
      <c r="L98" s="21"/>
    </row>
    <row r="99" spans="2:12">
      <c r="B99" s="116" t="s">
        <v>17</v>
      </c>
      <c r="C99" s="116"/>
    </row>
    <row r="100" spans="2:12">
      <c r="B100" s="117" t="s">
        <v>11</v>
      </c>
      <c r="C100" s="117"/>
    </row>
    <row r="101" spans="2:12">
      <c r="B101" s="117" t="s">
        <v>16</v>
      </c>
      <c r="C101" s="117"/>
    </row>
  </sheetData>
  <sheetProtection password="9293" sheet="1" objects="1" scenarios="1" formatCells="0" formatColumns="0" formatRows="0" insertColumns="0" insertRows="0" insertHyperlinks="0" deleteColumns="0" deleteRows="0" sort="0" autoFilter="0"/>
  <mergeCells count="32">
    <mergeCell ref="B92:K97"/>
    <mergeCell ref="B38:J38"/>
    <mergeCell ref="B87:I87"/>
    <mergeCell ref="B88:I88"/>
    <mergeCell ref="B89:I89"/>
    <mergeCell ref="B90:I90"/>
    <mergeCell ref="B91:K91"/>
    <mergeCell ref="C59:D59"/>
    <mergeCell ref="C58:D58"/>
    <mergeCell ref="C57:D57"/>
    <mergeCell ref="C56:D56"/>
    <mergeCell ref="B53:E53"/>
    <mergeCell ref="C60:D60"/>
    <mergeCell ref="C61:D61"/>
    <mergeCell ref="C62:D62"/>
    <mergeCell ref="C63:D63"/>
    <mergeCell ref="C55:D55"/>
    <mergeCell ref="B12:J12"/>
    <mergeCell ref="B39:J44"/>
    <mergeCell ref="C3:D3"/>
    <mergeCell ref="C2:D2"/>
    <mergeCell ref="C10:D10"/>
    <mergeCell ref="C9:D9"/>
    <mergeCell ref="C8:D8"/>
    <mergeCell ref="C7:D7"/>
    <mergeCell ref="C6:D6"/>
    <mergeCell ref="C5:D5"/>
    <mergeCell ref="B37:H37"/>
    <mergeCell ref="B34:H34"/>
    <mergeCell ref="B35:H35"/>
    <mergeCell ref="B36:H36"/>
    <mergeCell ref="C4:D4"/>
  </mergeCells>
  <conditionalFormatting sqref="J36">
    <cfRule type="containsText" dxfId="53" priority="37" stopIfTrue="1" operator="containsText" text="JA">
      <formula>NOT(ISERROR(SEARCH("JA",J36)))</formula>
    </cfRule>
    <cfRule type="containsText" dxfId="52" priority="38" stopIfTrue="1" operator="containsText" text="NEE">
      <formula>NOT(ISERROR(SEARCH("NEE",J36)))</formula>
    </cfRule>
  </conditionalFormatting>
  <conditionalFormatting sqref="J37">
    <cfRule type="containsText" dxfId="51" priority="35" stopIfTrue="1" operator="containsText" text="geen vergoeding">
      <formula>NOT(ISERROR(SEARCH("geen vergoeding",J37)))</formula>
    </cfRule>
    <cfRule type="notContainsText" dxfId="50" priority="36" stopIfTrue="1" operator="notContains" text="geen vergoeding">
      <formula>ISERROR(SEARCH("geen vergoeding",J37))</formula>
    </cfRule>
  </conditionalFormatting>
  <conditionalFormatting sqref="J14 J29:J33 J82:J86">
    <cfRule type="cellIs" dxfId="49" priority="34" stopIfTrue="1" operator="lessThan">
      <formula>$J$35</formula>
    </cfRule>
  </conditionalFormatting>
  <conditionalFormatting sqref="J28">
    <cfRule type="cellIs" dxfId="48" priority="33" stopIfTrue="1" operator="lessThan">
      <formula>$J$35</formula>
    </cfRule>
  </conditionalFormatting>
  <conditionalFormatting sqref="J27">
    <cfRule type="cellIs" dxfId="47" priority="32" stopIfTrue="1" operator="lessThan">
      <formula>$J$35</formula>
    </cfRule>
  </conditionalFormatting>
  <conditionalFormatting sqref="J26">
    <cfRule type="cellIs" dxfId="46" priority="31" stopIfTrue="1" operator="lessThan">
      <formula>$J$35</formula>
    </cfRule>
  </conditionalFormatting>
  <conditionalFormatting sqref="J25">
    <cfRule type="cellIs" dxfId="45" priority="30" stopIfTrue="1" operator="lessThan">
      <formula>$J$35</formula>
    </cfRule>
  </conditionalFormatting>
  <conditionalFormatting sqref="J24">
    <cfRule type="cellIs" dxfId="44" priority="29" stopIfTrue="1" operator="lessThan">
      <formula>$J$35</formula>
    </cfRule>
  </conditionalFormatting>
  <conditionalFormatting sqref="J23">
    <cfRule type="cellIs" dxfId="43" priority="28" stopIfTrue="1" operator="lessThan">
      <formula>$J$35</formula>
    </cfRule>
  </conditionalFormatting>
  <conditionalFormatting sqref="J22">
    <cfRule type="cellIs" dxfId="42" priority="27" stopIfTrue="1" operator="lessThan">
      <formula>$J$35</formula>
    </cfRule>
  </conditionalFormatting>
  <conditionalFormatting sqref="J21">
    <cfRule type="cellIs" dxfId="41" priority="26" stopIfTrue="1" operator="lessThan">
      <formula>$J$35</formula>
    </cfRule>
  </conditionalFormatting>
  <conditionalFormatting sqref="J20">
    <cfRule type="cellIs" dxfId="40" priority="25" stopIfTrue="1" operator="lessThan">
      <formula>$J$35</formula>
    </cfRule>
  </conditionalFormatting>
  <conditionalFormatting sqref="J19">
    <cfRule type="cellIs" dxfId="39" priority="24" stopIfTrue="1" operator="lessThan">
      <formula>$J$35</formula>
    </cfRule>
  </conditionalFormatting>
  <conditionalFormatting sqref="J18">
    <cfRule type="cellIs" dxfId="38" priority="23" stopIfTrue="1" operator="lessThan">
      <formula>$J$35</formula>
    </cfRule>
  </conditionalFormatting>
  <conditionalFormatting sqref="J17">
    <cfRule type="cellIs" dxfId="37" priority="22" stopIfTrue="1" operator="lessThan">
      <formula>$J$35</formula>
    </cfRule>
  </conditionalFormatting>
  <conditionalFormatting sqref="J16">
    <cfRule type="cellIs" dxfId="36" priority="21" stopIfTrue="1" operator="lessThan">
      <formula>$J$35</formula>
    </cfRule>
  </conditionalFormatting>
  <conditionalFormatting sqref="J15">
    <cfRule type="cellIs" dxfId="35" priority="20" stopIfTrue="1" operator="lessThan">
      <formula>$J$35</formula>
    </cfRule>
  </conditionalFormatting>
  <conditionalFormatting sqref="K89">
    <cfRule type="containsText" dxfId="34" priority="18" stopIfTrue="1" operator="containsText" text="JA">
      <formula>NOT(ISERROR(SEARCH("JA",K89)))</formula>
    </cfRule>
    <cfRule type="containsText" dxfId="33" priority="19" stopIfTrue="1" operator="containsText" text="NEE">
      <formula>NOT(ISERROR(SEARCH("NEE",K89)))</formula>
    </cfRule>
  </conditionalFormatting>
  <conditionalFormatting sqref="K90">
    <cfRule type="containsText" dxfId="32" priority="16" stopIfTrue="1" operator="containsText" text="geen vergoeding">
      <formula>NOT(ISERROR(SEARCH("geen vergoeding",K90)))</formula>
    </cfRule>
    <cfRule type="notContainsText" dxfId="31" priority="17" stopIfTrue="1" operator="notContains" text="geen vergoeding">
      <formula>ISERROR(SEARCH("geen vergoeding",K90))</formula>
    </cfRule>
  </conditionalFormatting>
  <conditionalFormatting sqref="J67">
    <cfRule type="cellIs" dxfId="30" priority="15" stopIfTrue="1" operator="lessThan">
      <formula>$J$35</formula>
    </cfRule>
  </conditionalFormatting>
  <conditionalFormatting sqref="J81">
    <cfRule type="cellIs" dxfId="29" priority="14" stopIfTrue="1" operator="lessThan">
      <formula>$J$35</formula>
    </cfRule>
  </conditionalFormatting>
  <conditionalFormatting sqref="J80">
    <cfRule type="cellIs" dxfId="28" priority="13" stopIfTrue="1" operator="lessThan">
      <formula>$J$35</formula>
    </cfRule>
  </conditionalFormatting>
  <conditionalFormatting sqref="J79">
    <cfRule type="cellIs" dxfId="27" priority="12" stopIfTrue="1" operator="lessThan">
      <formula>$J$35</formula>
    </cfRule>
  </conditionalFormatting>
  <conditionalFormatting sqref="J78">
    <cfRule type="cellIs" dxfId="26" priority="11" stopIfTrue="1" operator="lessThan">
      <formula>$J$35</formula>
    </cfRule>
  </conditionalFormatting>
  <conditionalFormatting sqref="J77">
    <cfRule type="cellIs" dxfId="25" priority="10" stopIfTrue="1" operator="lessThan">
      <formula>$J$35</formula>
    </cfRule>
  </conditionalFormatting>
  <conditionalFormatting sqref="J76">
    <cfRule type="cellIs" dxfId="24" priority="9" stopIfTrue="1" operator="lessThan">
      <formula>$J$35</formula>
    </cfRule>
  </conditionalFormatting>
  <conditionalFormatting sqref="J75">
    <cfRule type="cellIs" dxfId="23" priority="8" stopIfTrue="1" operator="lessThan">
      <formula>$J$35</formula>
    </cfRule>
  </conditionalFormatting>
  <conditionalFormatting sqref="J74">
    <cfRule type="cellIs" dxfId="22" priority="7" stopIfTrue="1" operator="lessThan">
      <formula>$J$35</formula>
    </cfRule>
  </conditionalFormatting>
  <conditionalFormatting sqref="J73">
    <cfRule type="cellIs" dxfId="21" priority="6" stopIfTrue="1" operator="lessThan">
      <formula>$J$35</formula>
    </cfRule>
  </conditionalFormatting>
  <conditionalFormatting sqref="J72">
    <cfRule type="cellIs" dxfId="20" priority="5" stopIfTrue="1" operator="lessThan">
      <formula>$J$35</formula>
    </cfRule>
  </conditionalFormatting>
  <conditionalFormatting sqref="J71">
    <cfRule type="cellIs" dxfId="19" priority="4" stopIfTrue="1" operator="lessThan">
      <formula>$J$35</formula>
    </cfRule>
  </conditionalFormatting>
  <conditionalFormatting sqref="J70">
    <cfRule type="cellIs" dxfId="18" priority="3" stopIfTrue="1" operator="lessThan">
      <formula>$J$35</formula>
    </cfRule>
  </conditionalFormatting>
  <conditionalFormatting sqref="J69">
    <cfRule type="cellIs" dxfId="17" priority="2" stopIfTrue="1" operator="lessThan">
      <formula>$J$35</formula>
    </cfRule>
  </conditionalFormatting>
  <conditionalFormatting sqref="J68">
    <cfRule type="cellIs" dxfId="16" priority="1" stopIfTrue="1" operator="lessThan">
      <formula>$J$35</formula>
    </cfRule>
  </conditionalFormatting>
  <dataValidations count="3">
    <dataValidation type="list" allowBlank="1" showInputMessage="1" showErrorMessage="1" sqref="C6 C59">
      <formula1>"Man,Vrouw"</formula1>
    </dataValidation>
    <dataValidation type="date" allowBlank="1" showInputMessage="1" showErrorMessage="1" sqref="D15:E33 D69:E86">
      <formula1>42005</formula1>
      <formula2>42369</formula2>
    </dataValidation>
    <dataValidation type="date" allowBlank="1" showInputMessage="1" showErrorMessage="1" sqref="D15">
      <formula1>42370</formula1>
      <formula2>42735</formula2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">
    <pageSetUpPr fitToPage="1"/>
  </sheetPr>
  <dimension ref="A1:N201"/>
  <sheetViews>
    <sheetView tabSelected="1" zoomScale="85" zoomScaleNormal="85" workbookViewId="0">
      <selection activeCell="C3" sqref="C3:D3"/>
    </sheetView>
  </sheetViews>
  <sheetFormatPr defaultColWidth="0" defaultRowHeight="14.4" zeroHeight="1"/>
  <cols>
    <col min="1" max="1" width="2.88671875" style="1" customWidth="1"/>
    <col min="2" max="2" width="42.109375" style="78" customWidth="1"/>
    <col min="3" max="3" width="38.33203125" style="78" customWidth="1"/>
    <col min="4" max="4" width="15.109375" style="78" customWidth="1"/>
    <col min="5" max="5" width="13.109375" style="78" customWidth="1"/>
    <col min="6" max="6" width="13.33203125" style="78" customWidth="1"/>
    <col min="7" max="7" width="16.109375" style="78" customWidth="1"/>
    <col min="8" max="8" width="16.44140625" style="78" customWidth="1"/>
    <col min="9" max="9" width="18.5546875" style="78" customWidth="1"/>
    <col min="10" max="10" width="22.6640625" style="78" customWidth="1"/>
    <col min="11" max="11" width="19.33203125" style="1" hidden="1" customWidth="1"/>
    <col min="12" max="14" width="0" style="1" hidden="1" customWidth="1"/>
    <col min="15" max="16384" width="9.109375" style="1" hidden="1"/>
  </cols>
  <sheetData>
    <row r="1" spans="1:14" ht="15" thickBot="1">
      <c r="B1" s="1"/>
      <c r="C1" s="1"/>
      <c r="D1" s="1"/>
      <c r="E1" s="1"/>
      <c r="F1" s="1"/>
      <c r="G1" s="1"/>
      <c r="H1" s="1"/>
      <c r="I1" s="1"/>
      <c r="J1" s="1"/>
    </row>
    <row r="2" spans="1:14" ht="21" customHeight="1" thickBot="1">
      <c r="A2" s="16"/>
      <c r="B2" s="28" t="s">
        <v>410</v>
      </c>
      <c r="C2" s="132"/>
      <c r="D2" s="133"/>
      <c r="E2" s="82"/>
      <c r="F2" s="82"/>
      <c r="G2" s="82"/>
      <c r="H2" s="82"/>
      <c r="I2" s="82"/>
      <c r="J2" s="82"/>
      <c r="K2" s="16"/>
      <c r="L2" s="16"/>
      <c r="M2" s="16"/>
      <c r="N2" s="16"/>
    </row>
    <row r="3" spans="1:14">
      <c r="A3" s="16"/>
      <c r="B3" s="134" t="s">
        <v>19</v>
      </c>
      <c r="C3" s="226"/>
      <c r="D3" s="227"/>
      <c r="E3" s="81"/>
      <c r="F3" s="82"/>
      <c r="G3" s="82"/>
      <c r="H3" s="82"/>
      <c r="I3" s="82"/>
      <c r="J3" s="82"/>
      <c r="K3" s="16"/>
      <c r="L3" s="16"/>
      <c r="M3" s="16"/>
      <c r="N3" s="16"/>
    </row>
    <row r="4" spans="1:14">
      <c r="A4" s="16"/>
      <c r="B4" s="135" t="s">
        <v>24</v>
      </c>
      <c r="C4" s="222"/>
      <c r="D4" s="223"/>
      <c r="E4" s="84"/>
      <c r="F4" s="82"/>
      <c r="G4" s="82"/>
      <c r="H4" s="82"/>
      <c r="I4" s="82"/>
      <c r="J4" s="82"/>
      <c r="K4" s="16"/>
      <c r="L4" s="16"/>
      <c r="M4" s="16"/>
      <c r="N4" s="16"/>
    </row>
    <row r="5" spans="1:14">
      <c r="A5" s="16"/>
      <c r="B5" s="135" t="s">
        <v>25</v>
      </c>
      <c r="C5" s="224" t="str">
        <f>IF(C4="","",VLOOKUP(C4,Zorgaanbieders!A:B,2,FALSE))</f>
        <v/>
      </c>
      <c r="D5" s="225"/>
      <c r="E5" s="84"/>
      <c r="F5" s="82"/>
      <c r="G5" s="82"/>
      <c r="H5" s="82"/>
      <c r="I5" s="82"/>
      <c r="J5" s="82"/>
      <c r="K5" s="16"/>
      <c r="L5" s="16"/>
      <c r="M5" s="16"/>
      <c r="N5" s="16"/>
    </row>
    <row r="6" spans="1:14">
      <c r="A6" s="16"/>
      <c r="B6" s="136" t="s">
        <v>7</v>
      </c>
      <c r="C6" s="228"/>
      <c r="D6" s="229"/>
      <c r="E6" s="82"/>
      <c r="F6" s="82"/>
      <c r="G6" s="82"/>
      <c r="H6" s="82"/>
      <c r="I6" s="82"/>
      <c r="J6" s="82"/>
      <c r="K6" s="16"/>
      <c r="L6" s="16"/>
      <c r="M6" s="16"/>
      <c r="N6" s="16"/>
    </row>
    <row r="7" spans="1:14">
      <c r="A7" s="16"/>
      <c r="B7" s="136" t="s">
        <v>18</v>
      </c>
      <c r="C7" s="228"/>
      <c r="D7" s="229"/>
      <c r="E7" s="86" t="str">
        <f>IF(C6="","",IF(C7="","U dient het geslacht in te vullen",""))</f>
        <v/>
      </c>
      <c r="F7" s="82"/>
      <c r="G7" s="82"/>
      <c r="H7" s="82"/>
      <c r="I7" s="82"/>
      <c r="J7" s="82"/>
      <c r="K7" s="16"/>
      <c r="L7" s="16"/>
      <c r="M7" s="16"/>
      <c r="N7" s="16"/>
    </row>
    <row r="8" spans="1:14">
      <c r="A8" s="16"/>
      <c r="B8" s="136" t="s">
        <v>20</v>
      </c>
      <c r="C8" s="228"/>
      <c r="D8" s="229"/>
      <c r="E8" s="86" t="str">
        <f>IF(B15="","",IF(C8="","U dient de naam van de arts in te vullen",""))</f>
        <v>U dient de naam van de arts in te vullen</v>
      </c>
      <c r="F8" s="82"/>
      <c r="G8" s="82"/>
      <c r="H8" s="82"/>
      <c r="I8" s="82"/>
      <c r="J8" s="82"/>
      <c r="K8" s="16"/>
      <c r="L8" s="16"/>
      <c r="M8" s="16"/>
      <c r="N8" s="16"/>
    </row>
    <row r="9" spans="1:14">
      <c r="A9" s="16"/>
      <c r="B9" s="136" t="s">
        <v>21</v>
      </c>
      <c r="C9" s="236"/>
      <c r="D9" s="237"/>
      <c r="E9" s="86" t="str">
        <f>IF(B15="","",IF(C9="","U dient het telefoonnummer van de arts in te vullen",""))</f>
        <v>U dient het telefoonnummer van de arts in te vullen</v>
      </c>
      <c r="F9" s="82"/>
      <c r="G9" s="82"/>
      <c r="H9" s="82"/>
      <c r="I9" s="82"/>
      <c r="J9" s="82"/>
      <c r="K9" s="16"/>
      <c r="L9" s="16"/>
      <c r="M9" s="16"/>
      <c r="N9" s="16"/>
    </row>
    <row r="10" spans="1:14">
      <c r="A10" s="16"/>
      <c r="B10" s="136" t="s">
        <v>23</v>
      </c>
      <c r="C10" s="228"/>
      <c r="D10" s="229"/>
      <c r="E10" s="86" t="str">
        <f>IF(B15="","",IF(C10="","U dient de naam van de apotheker in te vullen",""))</f>
        <v>U dient de naam van de apotheker in te vullen</v>
      </c>
      <c r="F10" s="82"/>
      <c r="G10" s="82"/>
      <c r="H10" s="82"/>
      <c r="I10" s="82"/>
      <c r="J10" s="82"/>
      <c r="K10" s="16"/>
      <c r="L10" s="16"/>
      <c r="M10" s="16"/>
      <c r="N10" s="16"/>
    </row>
    <row r="11" spans="1:14" ht="15" thickBot="1">
      <c r="A11" s="16"/>
      <c r="B11" s="137" t="s">
        <v>22</v>
      </c>
      <c r="C11" s="238"/>
      <c r="D11" s="239"/>
      <c r="E11" s="86" t="str">
        <f>IF(B15="","",IF(C11="","U dient het telefoonnummer van de apotheker in te vullen",""))</f>
        <v>U dient het telefoonnummer van de apotheker in te vullen</v>
      </c>
      <c r="F11" s="82"/>
      <c r="G11" s="82"/>
      <c r="H11" s="82"/>
      <c r="I11" s="82"/>
      <c r="J11" s="82"/>
      <c r="K11" s="16"/>
      <c r="L11" s="16"/>
      <c r="M11" s="16"/>
      <c r="N11" s="16"/>
    </row>
    <row r="12" spans="1:14" ht="15" thickBot="1">
      <c r="A12" s="16"/>
      <c r="B12" s="88"/>
      <c r="C12" s="89"/>
      <c r="D12" s="89"/>
      <c r="E12" s="89"/>
      <c r="F12" s="89"/>
      <c r="G12" s="89"/>
      <c r="H12" s="90"/>
      <c r="I12" s="90"/>
      <c r="J12" s="90"/>
      <c r="K12" s="17"/>
      <c r="L12" s="16"/>
      <c r="M12" s="16"/>
      <c r="N12" s="16"/>
    </row>
    <row r="13" spans="1:14" ht="9.75" customHeight="1" thickBot="1">
      <c r="A13" s="16"/>
      <c r="B13" s="138"/>
      <c r="C13" s="139"/>
      <c r="D13" s="139"/>
      <c r="E13" s="139"/>
      <c r="F13" s="139"/>
      <c r="G13" s="139"/>
      <c r="H13" s="139"/>
      <c r="I13" s="139"/>
      <c r="J13" s="140"/>
      <c r="K13" s="16"/>
      <c r="L13" s="16"/>
      <c r="M13" s="16"/>
      <c r="N13" s="16"/>
    </row>
    <row r="14" spans="1:14" ht="52.8">
      <c r="A14" s="16"/>
      <c r="B14" s="91" t="s">
        <v>1</v>
      </c>
      <c r="C14" s="93" t="s">
        <v>257</v>
      </c>
      <c r="D14" s="92" t="s">
        <v>8</v>
      </c>
      <c r="E14" s="92" t="s">
        <v>9</v>
      </c>
      <c r="F14" s="93" t="s">
        <v>13</v>
      </c>
      <c r="G14" s="94" t="s">
        <v>12</v>
      </c>
      <c r="H14" s="95" t="s">
        <v>14</v>
      </c>
      <c r="I14" s="96" t="s">
        <v>15</v>
      </c>
      <c r="J14" s="97" t="s">
        <v>10</v>
      </c>
      <c r="K14" s="16"/>
      <c r="L14" s="16"/>
      <c r="M14" s="16"/>
      <c r="N14" s="16"/>
    </row>
    <row r="15" spans="1:14">
      <c r="A15" s="16"/>
      <c r="B15" s="40" t="s">
        <v>419</v>
      </c>
      <c r="C15" s="41" t="s">
        <v>420</v>
      </c>
      <c r="D15" s="42"/>
      <c r="E15" s="43"/>
      <c r="F15" s="141" t="str">
        <f>IF(D15="","",((E15-D15)+1)/7/4)</f>
        <v/>
      </c>
      <c r="G15" s="45"/>
      <c r="H15" s="46"/>
      <c r="I15" s="102" t="str">
        <f t="shared" ref="I15:I75" si="0">IF(D15="","",G15*H15)</f>
        <v/>
      </c>
      <c r="J15" s="103" t="str">
        <f t="shared" ref="J15:J75" si="1">IF(D15="","",I15/F15)</f>
        <v/>
      </c>
      <c r="K15" s="16"/>
      <c r="L15" s="16"/>
      <c r="M15" s="16"/>
      <c r="N15" s="16"/>
    </row>
    <row r="16" spans="1:14">
      <c r="A16" s="16"/>
      <c r="B16" s="40"/>
      <c r="C16" s="41"/>
      <c r="D16" s="49"/>
      <c r="E16" s="50"/>
      <c r="F16" s="99" t="str">
        <f t="shared" ref="F16:F26" si="2">IF(D16="","",((E16-D16)+1)/7/4)</f>
        <v/>
      </c>
      <c r="G16" s="45"/>
      <c r="H16" s="46"/>
      <c r="I16" s="105" t="str">
        <f t="shared" si="0"/>
        <v/>
      </c>
      <c r="J16" s="103" t="str">
        <f t="shared" si="1"/>
        <v/>
      </c>
      <c r="K16" s="16"/>
      <c r="L16" s="16"/>
      <c r="M16" s="16"/>
      <c r="N16" s="16"/>
    </row>
    <row r="17" spans="1:14">
      <c r="A17" s="16"/>
      <c r="B17" s="40"/>
      <c r="C17" s="41"/>
      <c r="D17" s="49"/>
      <c r="E17" s="50"/>
      <c r="F17" s="99" t="str">
        <f t="shared" si="2"/>
        <v/>
      </c>
      <c r="G17" s="45"/>
      <c r="H17" s="46"/>
      <c r="I17" s="105" t="str">
        <f t="shared" si="0"/>
        <v/>
      </c>
      <c r="J17" s="103" t="str">
        <f t="shared" si="1"/>
        <v/>
      </c>
      <c r="K17" s="16"/>
      <c r="L17" s="16"/>
      <c r="M17" s="16"/>
      <c r="N17" s="16"/>
    </row>
    <row r="18" spans="1:14">
      <c r="A18" s="16"/>
      <c r="B18" s="40"/>
      <c r="C18" s="41"/>
      <c r="D18" s="49"/>
      <c r="E18" s="50"/>
      <c r="F18" s="99" t="str">
        <f t="shared" si="2"/>
        <v/>
      </c>
      <c r="G18" s="45"/>
      <c r="H18" s="46"/>
      <c r="I18" s="105" t="str">
        <f t="shared" si="0"/>
        <v/>
      </c>
      <c r="J18" s="103" t="str">
        <f t="shared" si="1"/>
        <v/>
      </c>
      <c r="K18" s="16"/>
      <c r="L18" s="16"/>
      <c r="M18" s="16"/>
      <c r="N18" s="16"/>
    </row>
    <row r="19" spans="1:14">
      <c r="A19" s="16"/>
      <c r="B19" s="40"/>
      <c r="C19" s="41"/>
      <c r="D19" s="49"/>
      <c r="E19" s="50"/>
      <c r="F19" s="99" t="str">
        <f t="shared" si="2"/>
        <v/>
      </c>
      <c r="G19" s="45"/>
      <c r="H19" s="46"/>
      <c r="I19" s="105" t="str">
        <f t="shared" si="0"/>
        <v/>
      </c>
      <c r="J19" s="103" t="str">
        <f t="shared" si="1"/>
        <v/>
      </c>
      <c r="K19" s="16"/>
      <c r="L19" s="16"/>
      <c r="M19" s="16"/>
      <c r="N19" s="16"/>
    </row>
    <row r="20" spans="1:14">
      <c r="A20" s="16"/>
      <c r="B20" s="40"/>
      <c r="C20" s="41"/>
      <c r="D20" s="49"/>
      <c r="E20" s="50"/>
      <c r="F20" s="99" t="str">
        <f t="shared" si="2"/>
        <v/>
      </c>
      <c r="G20" s="45"/>
      <c r="H20" s="46"/>
      <c r="I20" s="105" t="str">
        <f t="shared" si="0"/>
        <v/>
      </c>
      <c r="J20" s="103" t="str">
        <f t="shared" si="1"/>
        <v/>
      </c>
      <c r="K20" s="16"/>
      <c r="L20" s="16"/>
      <c r="M20" s="16"/>
      <c r="N20" s="16"/>
    </row>
    <row r="21" spans="1:14">
      <c r="A21" s="16"/>
      <c r="B21" s="40"/>
      <c r="C21" s="41"/>
      <c r="D21" s="49"/>
      <c r="E21" s="50"/>
      <c r="F21" s="99" t="str">
        <f t="shared" si="2"/>
        <v/>
      </c>
      <c r="G21" s="45"/>
      <c r="H21" s="46"/>
      <c r="I21" s="105" t="str">
        <f t="shared" si="0"/>
        <v/>
      </c>
      <c r="J21" s="103" t="str">
        <f t="shared" si="1"/>
        <v/>
      </c>
      <c r="K21" s="16"/>
      <c r="L21" s="16"/>
      <c r="M21" s="16"/>
      <c r="N21" s="16"/>
    </row>
    <row r="22" spans="1:14">
      <c r="A22" s="16"/>
      <c r="B22" s="40"/>
      <c r="C22" s="41"/>
      <c r="D22" s="49"/>
      <c r="E22" s="50"/>
      <c r="F22" s="99" t="str">
        <f t="shared" si="2"/>
        <v/>
      </c>
      <c r="G22" s="45"/>
      <c r="H22" s="46"/>
      <c r="I22" s="105" t="str">
        <f t="shared" si="0"/>
        <v/>
      </c>
      <c r="J22" s="103" t="str">
        <f t="shared" si="1"/>
        <v/>
      </c>
      <c r="K22" s="16"/>
      <c r="L22" s="16"/>
      <c r="M22" s="16"/>
      <c r="N22" s="16"/>
    </row>
    <row r="23" spans="1:14">
      <c r="A23" s="16"/>
      <c r="B23" s="40"/>
      <c r="C23" s="41"/>
      <c r="D23" s="49"/>
      <c r="E23" s="50"/>
      <c r="F23" s="99" t="str">
        <f t="shared" si="2"/>
        <v/>
      </c>
      <c r="G23" s="45"/>
      <c r="H23" s="46"/>
      <c r="I23" s="105" t="str">
        <f t="shared" si="0"/>
        <v/>
      </c>
      <c r="J23" s="103" t="str">
        <f t="shared" si="1"/>
        <v/>
      </c>
      <c r="K23" s="16"/>
      <c r="L23" s="16"/>
      <c r="M23" s="16"/>
      <c r="N23" s="16"/>
    </row>
    <row r="24" spans="1:14">
      <c r="A24" s="16"/>
      <c r="B24" s="40"/>
      <c r="C24" s="41"/>
      <c r="D24" s="49"/>
      <c r="E24" s="50"/>
      <c r="F24" s="99" t="str">
        <f t="shared" si="2"/>
        <v/>
      </c>
      <c r="G24" s="45"/>
      <c r="H24" s="46"/>
      <c r="I24" s="105" t="str">
        <f t="shared" si="0"/>
        <v/>
      </c>
      <c r="J24" s="103" t="str">
        <f t="shared" si="1"/>
        <v/>
      </c>
      <c r="K24" s="16"/>
      <c r="L24" s="16"/>
      <c r="M24" s="16"/>
      <c r="N24" s="16"/>
    </row>
    <row r="25" spans="1:14">
      <c r="A25" s="16"/>
      <c r="B25" s="40"/>
      <c r="C25" s="41"/>
      <c r="D25" s="49"/>
      <c r="E25" s="50"/>
      <c r="F25" s="99" t="str">
        <f t="shared" si="2"/>
        <v/>
      </c>
      <c r="G25" s="45"/>
      <c r="H25" s="46"/>
      <c r="I25" s="105" t="str">
        <f t="shared" si="0"/>
        <v/>
      </c>
      <c r="J25" s="103" t="str">
        <f t="shared" si="1"/>
        <v/>
      </c>
      <c r="K25" s="16"/>
      <c r="L25" s="16"/>
      <c r="M25" s="16"/>
      <c r="N25" s="16"/>
    </row>
    <row r="26" spans="1:14">
      <c r="A26" s="16"/>
      <c r="B26" s="40"/>
      <c r="C26" s="41"/>
      <c r="D26" s="49"/>
      <c r="E26" s="50"/>
      <c r="F26" s="99" t="str">
        <f t="shared" si="2"/>
        <v/>
      </c>
      <c r="G26" s="45"/>
      <c r="H26" s="46"/>
      <c r="I26" s="105" t="str">
        <f t="shared" si="0"/>
        <v/>
      </c>
      <c r="J26" s="103" t="str">
        <f t="shared" si="1"/>
        <v/>
      </c>
      <c r="K26" s="16"/>
      <c r="L26" s="16"/>
      <c r="M26" s="16"/>
      <c r="N26" s="16"/>
    </row>
    <row r="27" spans="1:14">
      <c r="A27" s="16"/>
      <c r="B27" s="40"/>
      <c r="C27" s="41"/>
      <c r="D27" s="49"/>
      <c r="E27" s="50"/>
      <c r="F27" s="99" t="str">
        <f t="shared" ref="F27:F47" si="3">IF(D27="","",((E27-D27)+1)/7/4)</f>
        <v/>
      </c>
      <c r="G27" s="45"/>
      <c r="H27" s="46"/>
      <c r="I27" s="105" t="str">
        <f t="shared" ref="I27:I47" si="4">IF(D27="","",G27*H27)</f>
        <v/>
      </c>
      <c r="J27" s="103" t="str">
        <f t="shared" ref="J27:J47" si="5">IF(D27="","",I27/F27)</f>
        <v/>
      </c>
      <c r="K27" s="16"/>
      <c r="L27" s="16"/>
      <c r="M27" s="16"/>
      <c r="N27" s="16"/>
    </row>
    <row r="28" spans="1:14">
      <c r="A28" s="16"/>
      <c r="B28" s="40"/>
      <c r="C28" s="41"/>
      <c r="D28" s="49"/>
      <c r="E28" s="50"/>
      <c r="F28" s="99" t="str">
        <f t="shared" si="3"/>
        <v/>
      </c>
      <c r="G28" s="45"/>
      <c r="H28" s="46"/>
      <c r="I28" s="105" t="str">
        <f t="shared" si="4"/>
        <v/>
      </c>
      <c r="J28" s="103" t="str">
        <f t="shared" si="5"/>
        <v/>
      </c>
      <c r="K28" s="16"/>
      <c r="L28" s="16"/>
      <c r="M28" s="16"/>
      <c r="N28" s="16"/>
    </row>
    <row r="29" spans="1:14">
      <c r="A29" s="16"/>
      <c r="B29" s="40"/>
      <c r="C29" s="41"/>
      <c r="D29" s="49"/>
      <c r="E29" s="50"/>
      <c r="F29" s="99" t="str">
        <f t="shared" si="3"/>
        <v/>
      </c>
      <c r="G29" s="45"/>
      <c r="H29" s="46"/>
      <c r="I29" s="105" t="str">
        <f t="shared" si="4"/>
        <v/>
      </c>
      <c r="J29" s="103" t="str">
        <f t="shared" si="5"/>
        <v/>
      </c>
      <c r="K29" s="16"/>
      <c r="L29" s="16"/>
      <c r="M29" s="16"/>
      <c r="N29" s="16"/>
    </row>
    <row r="30" spans="1:14">
      <c r="A30" s="16"/>
      <c r="B30" s="40"/>
      <c r="C30" s="41"/>
      <c r="D30" s="49"/>
      <c r="E30" s="50"/>
      <c r="F30" s="99" t="str">
        <f t="shared" si="3"/>
        <v/>
      </c>
      <c r="G30" s="45"/>
      <c r="H30" s="46"/>
      <c r="I30" s="105" t="str">
        <f t="shared" si="4"/>
        <v/>
      </c>
      <c r="J30" s="103" t="str">
        <f t="shared" si="5"/>
        <v/>
      </c>
      <c r="K30" s="16"/>
      <c r="L30" s="16"/>
      <c r="M30" s="16"/>
      <c r="N30" s="16"/>
    </row>
    <row r="31" spans="1:14">
      <c r="A31" s="16"/>
      <c r="B31" s="40"/>
      <c r="C31" s="41"/>
      <c r="D31" s="49"/>
      <c r="E31" s="50"/>
      <c r="F31" s="99" t="str">
        <f t="shared" si="3"/>
        <v/>
      </c>
      <c r="G31" s="45"/>
      <c r="H31" s="46"/>
      <c r="I31" s="105" t="str">
        <f t="shared" si="4"/>
        <v/>
      </c>
      <c r="J31" s="103" t="str">
        <f t="shared" si="5"/>
        <v/>
      </c>
      <c r="K31" s="16"/>
      <c r="L31" s="16"/>
      <c r="M31" s="16"/>
      <c r="N31" s="16"/>
    </row>
    <row r="32" spans="1:14">
      <c r="A32" s="16"/>
      <c r="B32" s="40"/>
      <c r="C32" s="41"/>
      <c r="D32" s="49"/>
      <c r="E32" s="50"/>
      <c r="F32" s="99" t="str">
        <f t="shared" si="3"/>
        <v/>
      </c>
      <c r="G32" s="45"/>
      <c r="H32" s="46"/>
      <c r="I32" s="105" t="str">
        <f t="shared" si="4"/>
        <v/>
      </c>
      <c r="J32" s="103" t="str">
        <f t="shared" si="5"/>
        <v/>
      </c>
      <c r="K32" s="16"/>
      <c r="L32" s="16"/>
      <c r="M32" s="16"/>
      <c r="N32" s="16"/>
    </row>
    <row r="33" spans="1:14">
      <c r="A33" s="16"/>
      <c r="B33" s="40"/>
      <c r="C33" s="41"/>
      <c r="D33" s="49"/>
      <c r="E33" s="50"/>
      <c r="F33" s="99" t="str">
        <f t="shared" si="3"/>
        <v/>
      </c>
      <c r="G33" s="45"/>
      <c r="H33" s="46"/>
      <c r="I33" s="105" t="str">
        <f t="shared" si="4"/>
        <v/>
      </c>
      <c r="J33" s="103" t="str">
        <f t="shared" si="5"/>
        <v/>
      </c>
      <c r="K33" s="16"/>
      <c r="L33" s="16"/>
      <c r="M33" s="16"/>
      <c r="N33" s="16"/>
    </row>
    <row r="34" spans="1:14">
      <c r="A34" s="16"/>
      <c r="B34" s="40"/>
      <c r="C34" s="41"/>
      <c r="D34" s="49"/>
      <c r="E34" s="50"/>
      <c r="F34" s="99" t="str">
        <f t="shared" si="3"/>
        <v/>
      </c>
      <c r="G34" s="45"/>
      <c r="H34" s="46"/>
      <c r="I34" s="105" t="str">
        <f t="shared" si="4"/>
        <v/>
      </c>
      <c r="J34" s="103" t="str">
        <f t="shared" si="5"/>
        <v/>
      </c>
      <c r="K34" s="16"/>
      <c r="L34" s="16"/>
      <c r="M34" s="16"/>
      <c r="N34" s="16"/>
    </row>
    <row r="35" spans="1:14">
      <c r="A35" s="16"/>
      <c r="B35" s="40"/>
      <c r="C35" s="41"/>
      <c r="D35" s="49"/>
      <c r="E35" s="50"/>
      <c r="F35" s="99" t="str">
        <f t="shared" si="3"/>
        <v/>
      </c>
      <c r="G35" s="45"/>
      <c r="H35" s="46"/>
      <c r="I35" s="105" t="str">
        <f t="shared" si="4"/>
        <v/>
      </c>
      <c r="J35" s="103" t="str">
        <f t="shared" si="5"/>
        <v/>
      </c>
      <c r="K35" s="16"/>
      <c r="L35" s="16"/>
      <c r="M35" s="16"/>
      <c r="N35" s="16"/>
    </row>
    <row r="36" spans="1:14">
      <c r="A36" s="16"/>
      <c r="B36" s="40"/>
      <c r="C36" s="41"/>
      <c r="D36" s="49"/>
      <c r="E36" s="50"/>
      <c r="F36" s="99" t="str">
        <f t="shared" si="3"/>
        <v/>
      </c>
      <c r="G36" s="45"/>
      <c r="H36" s="46"/>
      <c r="I36" s="105" t="str">
        <f t="shared" si="4"/>
        <v/>
      </c>
      <c r="J36" s="103" t="str">
        <f t="shared" si="5"/>
        <v/>
      </c>
      <c r="K36" s="16"/>
      <c r="L36" s="16"/>
      <c r="M36" s="16"/>
      <c r="N36" s="16"/>
    </row>
    <row r="37" spans="1:14">
      <c r="A37" s="16"/>
      <c r="B37" s="40"/>
      <c r="C37" s="41"/>
      <c r="D37" s="49"/>
      <c r="E37" s="50"/>
      <c r="F37" s="99" t="str">
        <f t="shared" si="3"/>
        <v/>
      </c>
      <c r="G37" s="45"/>
      <c r="H37" s="46"/>
      <c r="I37" s="105" t="str">
        <f t="shared" si="4"/>
        <v/>
      </c>
      <c r="J37" s="103" t="str">
        <f t="shared" si="5"/>
        <v/>
      </c>
      <c r="K37" s="16"/>
      <c r="L37" s="16"/>
      <c r="M37" s="16"/>
      <c r="N37" s="16"/>
    </row>
    <row r="38" spans="1:14">
      <c r="A38" s="16"/>
      <c r="B38" s="40"/>
      <c r="C38" s="41"/>
      <c r="D38" s="49"/>
      <c r="E38" s="50"/>
      <c r="F38" s="99" t="str">
        <f t="shared" si="3"/>
        <v/>
      </c>
      <c r="G38" s="45"/>
      <c r="H38" s="46"/>
      <c r="I38" s="105" t="str">
        <f t="shared" si="4"/>
        <v/>
      </c>
      <c r="J38" s="103" t="str">
        <f t="shared" si="5"/>
        <v/>
      </c>
      <c r="K38" s="16"/>
      <c r="L38" s="16"/>
      <c r="M38" s="16"/>
      <c r="N38" s="16"/>
    </row>
    <row r="39" spans="1:14">
      <c r="A39" s="16"/>
      <c r="B39" s="40"/>
      <c r="C39" s="41"/>
      <c r="D39" s="49"/>
      <c r="E39" s="50"/>
      <c r="F39" s="99" t="str">
        <f t="shared" si="3"/>
        <v/>
      </c>
      <c r="G39" s="45"/>
      <c r="H39" s="46"/>
      <c r="I39" s="105" t="str">
        <f t="shared" si="4"/>
        <v/>
      </c>
      <c r="J39" s="103" t="str">
        <f t="shared" si="5"/>
        <v/>
      </c>
      <c r="K39" s="16"/>
      <c r="L39" s="16"/>
      <c r="M39" s="16"/>
      <c r="N39" s="16"/>
    </row>
    <row r="40" spans="1:14">
      <c r="A40" s="16"/>
      <c r="B40" s="40"/>
      <c r="C40" s="41"/>
      <c r="D40" s="49"/>
      <c r="E40" s="50"/>
      <c r="F40" s="99" t="str">
        <f t="shared" si="3"/>
        <v/>
      </c>
      <c r="G40" s="45"/>
      <c r="H40" s="46"/>
      <c r="I40" s="105" t="str">
        <f t="shared" si="4"/>
        <v/>
      </c>
      <c r="J40" s="103" t="str">
        <f t="shared" si="5"/>
        <v/>
      </c>
      <c r="K40" s="16"/>
      <c r="L40" s="16"/>
      <c r="M40" s="16"/>
      <c r="N40" s="16"/>
    </row>
    <row r="41" spans="1:14">
      <c r="A41" s="16"/>
      <c r="B41" s="40"/>
      <c r="C41" s="41"/>
      <c r="D41" s="49"/>
      <c r="E41" s="50"/>
      <c r="F41" s="99" t="str">
        <f t="shared" si="3"/>
        <v/>
      </c>
      <c r="G41" s="45"/>
      <c r="H41" s="46"/>
      <c r="I41" s="105" t="str">
        <f t="shared" si="4"/>
        <v/>
      </c>
      <c r="J41" s="103" t="str">
        <f t="shared" si="5"/>
        <v/>
      </c>
      <c r="K41" s="16"/>
      <c r="L41" s="16"/>
      <c r="M41" s="16"/>
      <c r="N41" s="16"/>
    </row>
    <row r="42" spans="1:14">
      <c r="A42" s="16"/>
      <c r="B42" s="40"/>
      <c r="C42" s="41"/>
      <c r="D42" s="49"/>
      <c r="E42" s="50"/>
      <c r="F42" s="99" t="str">
        <f t="shared" si="3"/>
        <v/>
      </c>
      <c r="G42" s="45"/>
      <c r="H42" s="46"/>
      <c r="I42" s="105" t="str">
        <f t="shared" si="4"/>
        <v/>
      </c>
      <c r="J42" s="103" t="str">
        <f t="shared" si="5"/>
        <v/>
      </c>
      <c r="K42" s="16"/>
      <c r="L42" s="16"/>
      <c r="M42" s="16"/>
      <c r="N42" s="16"/>
    </row>
    <row r="43" spans="1:14">
      <c r="A43" s="16"/>
      <c r="B43" s="40"/>
      <c r="C43" s="41"/>
      <c r="D43" s="49"/>
      <c r="E43" s="50"/>
      <c r="F43" s="99" t="str">
        <f t="shared" si="3"/>
        <v/>
      </c>
      <c r="G43" s="45"/>
      <c r="H43" s="46"/>
      <c r="I43" s="105" t="str">
        <f t="shared" si="4"/>
        <v/>
      </c>
      <c r="J43" s="103" t="str">
        <f t="shared" si="5"/>
        <v/>
      </c>
      <c r="K43" s="16"/>
      <c r="L43" s="16"/>
      <c r="M43" s="16"/>
      <c r="N43" s="16"/>
    </row>
    <row r="44" spans="1:14">
      <c r="A44" s="16"/>
      <c r="B44" s="40"/>
      <c r="C44" s="41"/>
      <c r="D44" s="49"/>
      <c r="E44" s="50"/>
      <c r="F44" s="99" t="str">
        <f t="shared" si="3"/>
        <v/>
      </c>
      <c r="G44" s="45"/>
      <c r="H44" s="46"/>
      <c r="I44" s="105" t="str">
        <f t="shared" si="4"/>
        <v/>
      </c>
      <c r="J44" s="103" t="str">
        <f t="shared" si="5"/>
        <v/>
      </c>
      <c r="K44" s="16"/>
      <c r="L44" s="16"/>
      <c r="M44" s="16"/>
      <c r="N44" s="16"/>
    </row>
    <row r="45" spans="1:14">
      <c r="A45" s="16"/>
      <c r="B45" s="40"/>
      <c r="C45" s="41"/>
      <c r="D45" s="49"/>
      <c r="E45" s="50"/>
      <c r="F45" s="99" t="str">
        <f t="shared" si="3"/>
        <v/>
      </c>
      <c r="G45" s="45"/>
      <c r="H45" s="46"/>
      <c r="I45" s="105" t="str">
        <f t="shared" si="4"/>
        <v/>
      </c>
      <c r="J45" s="103" t="str">
        <f t="shared" si="5"/>
        <v/>
      </c>
      <c r="K45" s="16"/>
      <c r="L45" s="16"/>
      <c r="M45" s="16"/>
      <c r="N45" s="16"/>
    </row>
    <row r="46" spans="1:14">
      <c r="A46" s="16"/>
      <c r="B46" s="40"/>
      <c r="C46" s="41"/>
      <c r="D46" s="49"/>
      <c r="E46" s="50"/>
      <c r="F46" s="99" t="str">
        <f t="shared" si="3"/>
        <v/>
      </c>
      <c r="G46" s="45"/>
      <c r="H46" s="46"/>
      <c r="I46" s="105" t="str">
        <f t="shared" si="4"/>
        <v/>
      </c>
      <c r="J46" s="103" t="str">
        <f t="shared" si="5"/>
        <v/>
      </c>
      <c r="K46" s="16"/>
      <c r="L46" s="16"/>
      <c r="M46" s="16"/>
      <c r="N46" s="16"/>
    </row>
    <row r="47" spans="1:14">
      <c r="A47" s="16"/>
      <c r="B47" s="40"/>
      <c r="C47" s="41"/>
      <c r="D47" s="49"/>
      <c r="E47" s="50"/>
      <c r="F47" s="99" t="str">
        <f t="shared" si="3"/>
        <v/>
      </c>
      <c r="G47" s="45"/>
      <c r="H47" s="46"/>
      <c r="I47" s="105" t="str">
        <f t="shared" si="4"/>
        <v/>
      </c>
      <c r="J47" s="103" t="str">
        <f t="shared" si="5"/>
        <v/>
      </c>
      <c r="K47" s="16"/>
      <c r="L47" s="16"/>
      <c r="M47" s="16"/>
      <c r="N47" s="16"/>
    </row>
    <row r="48" spans="1:14">
      <c r="A48" s="16"/>
      <c r="B48" s="40"/>
      <c r="C48" s="41"/>
      <c r="D48" s="49"/>
      <c r="E48" s="50"/>
      <c r="F48" s="99" t="str">
        <f t="shared" ref="F48:F68" si="6">IF(D48="","",((E48-D48)+1)/7/4)</f>
        <v/>
      </c>
      <c r="G48" s="45"/>
      <c r="H48" s="46"/>
      <c r="I48" s="105" t="str">
        <f t="shared" si="0"/>
        <v/>
      </c>
      <c r="J48" s="103" t="str">
        <f t="shared" si="1"/>
        <v/>
      </c>
      <c r="K48" s="16"/>
      <c r="L48" s="16"/>
      <c r="M48" s="16"/>
      <c r="N48" s="16"/>
    </row>
    <row r="49" spans="1:14">
      <c r="A49" s="16"/>
      <c r="B49" s="40"/>
      <c r="C49" s="41"/>
      <c r="D49" s="49"/>
      <c r="E49" s="50"/>
      <c r="F49" s="99" t="str">
        <f t="shared" si="6"/>
        <v/>
      </c>
      <c r="G49" s="45"/>
      <c r="H49" s="46"/>
      <c r="I49" s="105" t="str">
        <f t="shared" si="0"/>
        <v/>
      </c>
      <c r="J49" s="103" t="str">
        <f t="shared" si="1"/>
        <v/>
      </c>
      <c r="K49" s="16"/>
      <c r="L49" s="16"/>
      <c r="M49" s="16"/>
      <c r="N49" s="16"/>
    </row>
    <row r="50" spans="1:14">
      <c r="A50" s="16"/>
      <c r="B50" s="40"/>
      <c r="C50" s="41"/>
      <c r="D50" s="49"/>
      <c r="E50" s="50"/>
      <c r="F50" s="99" t="str">
        <f t="shared" si="6"/>
        <v/>
      </c>
      <c r="G50" s="45"/>
      <c r="H50" s="46"/>
      <c r="I50" s="105" t="str">
        <f t="shared" si="0"/>
        <v/>
      </c>
      <c r="J50" s="103" t="str">
        <f t="shared" si="1"/>
        <v/>
      </c>
      <c r="K50" s="16"/>
      <c r="L50" s="16"/>
      <c r="M50" s="16"/>
      <c r="N50" s="16"/>
    </row>
    <row r="51" spans="1:14">
      <c r="A51" s="16"/>
      <c r="B51" s="40"/>
      <c r="C51" s="41"/>
      <c r="D51" s="49"/>
      <c r="E51" s="50"/>
      <c r="F51" s="99" t="str">
        <f t="shared" si="6"/>
        <v/>
      </c>
      <c r="G51" s="45"/>
      <c r="H51" s="46"/>
      <c r="I51" s="105" t="str">
        <f t="shared" si="0"/>
        <v/>
      </c>
      <c r="J51" s="103" t="str">
        <f t="shared" si="1"/>
        <v/>
      </c>
      <c r="K51" s="16"/>
      <c r="L51" s="16"/>
      <c r="M51" s="16"/>
      <c r="N51" s="16"/>
    </row>
    <row r="52" spans="1:14">
      <c r="A52" s="16"/>
      <c r="B52" s="40"/>
      <c r="C52" s="41"/>
      <c r="D52" s="49"/>
      <c r="E52" s="50"/>
      <c r="F52" s="99" t="str">
        <f t="shared" si="6"/>
        <v/>
      </c>
      <c r="G52" s="45"/>
      <c r="H52" s="46"/>
      <c r="I52" s="105" t="str">
        <f t="shared" si="0"/>
        <v/>
      </c>
      <c r="J52" s="103" t="str">
        <f t="shared" si="1"/>
        <v/>
      </c>
      <c r="K52" s="16"/>
      <c r="L52" s="16"/>
      <c r="M52" s="16"/>
      <c r="N52" s="16"/>
    </row>
    <row r="53" spans="1:14">
      <c r="A53" s="16"/>
      <c r="B53" s="40"/>
      <c r="C53" s="41"/>
      <c r="D53" s="49"/>
      <c r="E53" s="50"/>
      <c r="F53" s="99" t="str">
        <f t="shared" si="6"/>
        <v/>
      </c>
      <c r="G53" s="45"/>
      <c r="H53" s="46"/>
      <c r="I53" s="105" t="str">
        <f t="shared" si="0"/>
        <v/>
      </c>
      <c r="J53" s="103" t="str">
        <f t="shared" si="1"/>
        <v/>
      </c>
      <c r="K53" s="16"/>
      <c r="L53" s="16"/>
      <c r="M53" s="16"/>
      <c r="N53" s="16"/>
    </row>
    <row r="54" spans="1:14">
      <c r="A54" s="16"/>
      <c r="B54" s="40"/>
      <c r="C54" s="41"/>
      <c r="D54" s="49"/>
      <c r="E54" s="50"/>
      <c r="F54" s="99" t="str">
        <f t="shared" si="6"/>
        <v/>
      </c>
      <c r="G54" s="45"/>
      <c r="H54" s="46"/>
      <c r="I54" s="105" t="str">
        <f t="shared" si="0"/>
        <v/>
      </c>
      <c r="J54" s="103" t="str">
        <f t="shared" si="1"/>
        <v/>
      </c>
      <c r="K54" s="16"/>
      <c r="L54" s="16"/>
      <c r="M54" s="16"/>
      <c r="N54" s="16"/>
    </row>
    <row r="55" spans="1:14">
      <c r="A55" s="16"/>
      <c r="B55" s="40"/>
      <c r="C55" s="41"/>
      <c r="D55" s="49"/>
      <c r="E55" s="50"/>
      <c r="F55" s="99" t="str">
        <f t="shared" si="6"/>
        <v/>
      </c>
      <c r="G55" s="45"/>
      <c r="H55" s="46"/>
      <c r="I55" s="105" t="str">
        <f t="shared" si="0"/>
        <v/>
      </c>
      <c r="J55" s="103" t="str">
        <f t="shared" si="1"/>
        <v/>
      </c>
      <c r="K55" s="16"/>
      <c r="L55" s="16"/>
      <c r="M55" s="16"/>
      <c r="N55" s="16"/>
    </row>
    <row r="56" spans="1:14">
      <c r="A56" s="16"/>
      <c r="B56" s="40"/>
      <c r="C56" s="41"/>
      <c r="D56" s="49"/>
      <c r="E56" s="50"/>
      <c r="F56" s="99" t="str">
        <f t="shared" si="6"/>
        <v/>
      </c>
      <c r="G56" s="45"/>
      <c r="H56" s="46"/>
      <c r="I56" s="105" t="str">
        <f t="shared" si="0"/>
        <v/>
      </c>
      <c r="J56" s="103" t="str">
        <f t="shared" si="1"/>
        <v/>
      </c>
      <c r="K56" s="16"/>
      <c r="L56" s="16"/>
      <c r="M56" s="16"/>
      <c r="N56" s="16"/>
    </row>
    <row r="57" spans="1:14">
      <c r="A57" s="16"/>
      <c r="B57" s="40"/>
      <c r="C57" s="41"/>
      <c r="D57" s="49"/>
      <c r="E57" s="50"/>
      <c r="F57" s="99" t="str">
        <f t="shared" si="6"/>
        <v/>
      </c>
      <c r="G57" s="45"/>
      <c r="H57" s="46"/>
      <c r="I57" s="105" t="str">
        <f t="shared" si="0"/>
        <v/>
      </c>
      <c r="J57" s="103" t="str">
        <f t="shared" si="1"/>
        <v/>
      </c>
      <c r="K57" s="16"/>
      <c r="L57" s="16"/>
      <c r="M57" s="16"/>
      <c r="N57" s="16"/>
    </row>
    <row r="58" spans="1:14">
      <c r="A58" s="16"/>
      <c r="B58" s="40"/>
      <c r="C58" s="41"/>
      <c r="D58" s="49"/>
      <c r="E58" s="50"/>
      <c r="F58" s="99" t="str">
        <f t="shared" si="6"/>
        <v/>
      </c>
      <c r="G58" s="45"/>
      <c r="H58" s="46"/>
      <c r="I58" s="105" t="str">
        <f t="shared" si="0"/>
        <v/>
      </c>
      <c r="J58" s="103" t="str">
        <f t="shared" si="1"/>
        <v/>
      </c>
      <c r="K58" s="16"/>
      <c r="L58" s="16"/>
      <c r="M58" s="16"/>
      <c r="N58" s="16"/>
    </row>
    <row r="59" spans="1:14">
      <c r="A59" s="16"/>
      <c r="B59" s="40"/>
      <c r="C59" s="41"/>
      <c r="D59" s="49"/>
      <c r="E59" s="50"/>
      <c r="F59" s="99" t="str">
        <f t="shared" si="6"/>
        <v/>
      </c>
      <c r="G59" s="45"/>
      <c r="H59" s="46"/>
      <c r="I59" s="105" t="str">
        <f t="shared" si="0"/>
        <v/>
      </c>
      <c r="J59" s="103" t="str">
        <f t="shared" si="1"/>
        <v/>
      </c>
      <c r="K59" s="16"/>
      <c r="L59" s="16"/>
      <c r="M59" s="16"/>
      <c r="N59" s="16"/>
    </row>
    <row r="60" spans="1:14">
      <c r="A60" s="16"/>
      <c r="B60" s="40"/>
      <c r="C60" s="41"/>
      <c r="D60" s="49"/>
      <c r="E60" s="50"/>
      <c r="F60" s="99" t="str">
        <f t="shared" si="6"/>
        <v/>
      </c>
      <c r="G60" s="45"/>
      <c r="H60" s="46"/>
      <c r="I60" s="105" t="str">
        <f t="shared" si="0"/>
        <v/>
      </c>
      <c r="J60" s="103" t="str">
        <f t="shared" si="1"/>
        <v/>
      </c>
      <c r="K60" s="16"/>
      <c r="L60" s="16"/>
      <c r="M60" s="16"/>
      <c r="N60" s="16"/>
    </row>
    <row r="61" spans="1:14">
      <c r="A61" s="16"/>
      <c r="B61" s="40"/>
      <c r="C61" s="41"/>
      <c r="D61" s="49"/>
      <c r="E61" s="50"/>
      <c r="F61" s="99" t="str">
        <f t="shared" si="6"/>
        <v/>
      </c>
      <c r="G61" s="45"/>
      <c r="H61" s="46"/>
      <c r="I61" s="105" t="str">
        <f t="shared" si="0"/>
        <v/>
      </c>
      <c r="J61" s="103" t="str">
        <f t="shared" si="1"/>
        <v/>
      </c>
      <c r="K61" s="16"/>
      <c r="L61" s="16"/>
      <c r="M61" s="16"/>
      <c r="N61" s="16"/>
    </row>
    <row r="62" spans="1:14">
      <c r="A62" s="16"/>
      <c r="B62" s="40"/>
      <c r="C62" s="41"/>
      <c r="D62" s="49"/>
      <c r="E62" s="50"/>
      <c r="F62" s="99" t="str">
        <f t="shared" si="6"/>
        <v/>
      </c>
      <c r="G62" s="45"/>
      <c r="H62" s="46"/>
      <c r="I62" s="105" t="str">
        <f t="shared" si="0"/>
        <v/>
      </c>
      <c r="J62" s="103" t="str">
        <f t="shared" si="1"/>
        <v/>
      </c>
      <c r="K62" s="16"/>
      <c r="L62" s="16"/>
      <c r="M62" s="16"/>
      <c r="N62" s="16"/>
    </row>
    <row r="63" spans="1:14">
      <c r="A63" s="16"/>
      <c r="B63" s="40"/>
      <c r="C63" s="41"/>
      <c r="D63" s="49"/>
      <c r="E63" s="50"/>
      <c r="F63" s="99" t="str">
        <f t="shared" si="6"/>
        <v/>
      </c>
      <c r="G63" s="45"/>
      <c r="H63" s="46"/>
      <c r="I63" s="105" t="str">
        <f t="shared" si="0"/>
        <v/>
      </c>
      <c r="J63" s="103" t="str">
        <f t="shared" si="1"/>
        <v/>
      </c>
      <c r="K63" s="16"/>
      <c r="L63" s="16"/>
      <c r="M63" s="16"/>
      <c r="N63" s="16"/>
    </row>
    <row r="64" spans="1:14">
      <c r="A64" s="16"/>
      <c r="B64" s="40"/>
      <c r="C64" s="41"/>
      <c r="D64" s="49"/>
      <c r="E64" s="50"/>
      <c r="F64" s="99" t="str">
        <f t="shared" si="6"/>
        <v/>
      </c>
      <c r="G64" s="45"/>
      <c r="H64" s="46"/>
      <c r="I64" s="105" t="str">
        <f t="shared" si="0"/>
        <v/>
      </c>
      <c r="J64" s="103" t="str">
        <f t="shared" si="1"/>
        <v/>
      </c>
      <c r="K64" s="16"/>
      <c r="L64" s="16"/>
      <c r="M64" s="16"/>
      <c r="N64" s="16"/>
    </row>
    <row r="65" spans="1:14">
      <c r="A65" s="16"/>
      <c r="B65" s="40"/>
      <c r="C65" s="41"/>
      <c r="D65" s="49"/>
      <c r="E65" s="50"/>
      <c r="F65" s="99" t="str">
        <f t="shared" si="6"/>
        <v/>
      </c>
      <c r="G65" s="45"/>
      <c r="H65" s="46"/>
      <c r="I65" s="105" t="str">
        <f t="shared" si="0"/>
        <v/>
      </c>
      <c r="J65" s="103" t="str">
        <f t="shared" si="1"/>
        <v/>
      </c>
      <c r="K65" s="16"/>
      <c r="L65" s="16"/>
      <c r="M65" s="16"/>
      <c r="N65" s="16"/>
    </row>
    <row r="66" spans="1:14">
      <c r="A66" s="16"/>
      <c r="B66" s="40"/>
      <c r="C66" s="41"/>
      <c r="D66" s="49"/>
      <c r="E66" s="50"/>
      <c r="F66" s="99" t="str">
        <f t="shared" si="6"/>
        <v/>
      </c>
      <c r="G66" s="45"/>
      <c r="H66" s="46"/>
      <c r="I66" s="105" t="str">
        <f t="shared" si="0"/>
        <v/>
      </c>
      <c r="J66" s="103" t="str">
        <f t="shared" si="1"/>
        <v/>
      </c>
      <c r="K66" s="16"/>
      <c r="L66" s="16"/>
      <c r="M66" s="16"/>
      <c r="N66" s="16"/>
    </row>
    <row r="67" spans="1:14">
      <c r="A67" s="16"/>
      <c r="B67" s="40"/>
      <c r="C67" s="41"/>
      <c r="D67" s="49"/>
      <c r="E67" s="50"/>
      <c r="F67" s="99" t="str">
        <f t="shared" si="6"/>
        <v/>
      </c>
      <c r="G67" s="45"/>
      <c r="H67" s="46"/>
      <c r="I67" s="105" t="str">
        <f t="shared" si="0"/>
        <v/>
      </c>
      <c r="J67" s="103" t="str">
        <f t="shared" si="1"/>
        <v/>
      </c>
      <c r="K67" s="16"/>
      <c r="L67" s="16"/>
      <c r="M67" s="16"/>
      <c r="N67" s="16"/>
    </row>
    <row r="68" spans="1:14">
      <c r="A68" s="16"/>
      <c r="B68" s="40"/>
      <c r="C68" s="41"/>
      <c r="D68" s="49"/>
      <c r="E68" s="50"/>
      <c r="F68" s="99" t="str">
        <f t="shared" si="6"/>
        <v/>
      </c>
      <c r="G68" s="45"/>
      <c r="H68" s="46"/>
      <c r="I68" s="105" t="str">
        <f t="shared" si="0"/>
        <v/>
      </c>
      <c r="J68" s="103" t="str">
        <f t="shared" si="1"/>
        <v/>
      </c>
      <c r="K68" s="16"/>
      <c r="L68" s="16"/>
      <c r="M68" s="16"/>
      <c r="N68" s="16"/>
    </row>
    <row r="69" spans="1:14">
      <c r="A69" s="16"/>
      <c r="B69" s="40"/>
      <c r="C69" s="41"/>
      <c r="D69" s="49"/>
      <c r="E69" s="50"/>
      <c r="F69" s="99" t="str">
        <f t="shared" ref="F69:F115" si="7">IF(D69="","",((E69-D69)+1)/7/4)</f>
        <v/>
      </c>
      <c r="G69" s="45"/>
      <c r="H69" s="46"/>
      <c r="I69" s="105" t="str">
        <f t="shared" ref="I69:I73" si="8">IF(D69="","",G69*H69)</f>
        <v/>
      </c>
      <c r="J69" s="103" t="str">
        <f t="shared" ref="J69:J73" si="9">IF(D69="","",I69/F69)</f>
        <v/>
      </c>
      <c r="K69" s="18"/>
      <c r="L69" s="18"/>
      <c r="M69" s="16"/>
      <c r="N69" s="16"/>
    </row>
    <row r="70" spans="1:14">
      <c r="A70" s="16"/>
      <c r="B70" s="40"/>
      <c r="C70" s="41"/>
      <c r="D70" s="49"/>
      <c r="E70" s="50"/>
      <c r="F70" s="99" t="str">
        <f t="shared" si="7"/>
        <v/>
      </c>
      <c r="G70" s="45"/>
      <c r="H70" s="46"/>
      <c r="I70" s="105" t="str">
        <f t="shared" si="8"/>
        <v/>
      </c>
      <c r="J70" s="103" t="str">
        <f t="shared" si="9"/>
        <v/>
      </c>
      <c r="K70" s="18"/>
      <c r="L70" s="18"/>
      <c r="M70" s="16"/>
      <c r="N70" s="16"/>
    </row>
    <row r="71" spans="1:14">
      <c r="A71" s="16"/>
      <c r="B71" s="40"/>
      <c r="C71" s="41"/>
      <c r="D71" s="49"/>
      <c r="E71" s="50"/>
      <c r="F71" s="99" t="str">
        <f t="shared" si="7"/>
        <v/>
      </c>
      <c r="G71" s="45"/>
      <c r="H71" s="46"/>
      <c r="I71" s="105" t="str">
        <f t="shared" si="8"/>
        <v/>
      </c>
      <c r="J71" s="103" t="str">
        <f t="shared" si="9"/>
        <v/>
      </c>
      <c r="K71" s="18"/>
      <c r="L71" s="18"/>
      <c r="M71" s="16"/>
      <c r="N71" s="16"/>
    </row>
    <row r="72" spans="1:14">
      <c r="A72" s="16"/>
      <c r="B72" s="40"/>
      <c r="C72" s="41"/>
      <c r="D72" s="49"/>
      <c r="E72" s="50"/>
      <c r="F72" s="99" t="str">
        <f t="shared" si="7"/>
        <v/>
      </c>
      <c r="G72" s="45"/>
      <c r="H72" s="46"/>
      <c r="I72" s="105" t="str">
        <f t="shared" si="8"/>
        <v/>
      </c>
      <c r="J72" s="103" t="str">
        <f t="shared" si="9"/>
        <v/>
      </c>
      <c r="K72" s="18"/>
      <c r="L72" s="18"/>
      <c r="M72" s="16"/>
      <c r="N72" s="16"/>
    </row>
    <row r="73" spans="1:14">
      <c r="A73" s="16"/>
      <c r="B73" s="40"/>
      <c r="C73" s="41"/>
      <c r="D73" s="49"/>
      <c r="E73" s="50"/>
      <c r="F73" s="99" t="str">
        <f t="shared" si="7"/>
        <v/>
      </c>
      <c r="G73" s="45"/>
      <c r="H73" s="46"/>
      <c r="I73" s="105" t="str">
        <f t="shared" si="8"/>
        <v/>
      </c>
      <c r="J73" s="103" t="str">
        <f t="shared" si="9"/>
        <v/>
      </c>
      <c r="K73" s="18"/>
      <c r="L73" s="18"/>
      <c r="M73" s="16"/>
      <c r="N73" s="16"/>
    </row>
    <row r="74" spans="1:14">
      <c r="A74" s="16"/>
      <c r="B74" s="40"/>
      <c r="C74" s="41"/>
      <c r="D74" s="49"/>
      <c r="E74" s="50"/>
      <c r="F74" s="99" t="str">
        <f t="shared" si="7"/>
        <v/>
      </c>
      <c r="G74" s="45"/>
      <c r="H74" s="46"/>
      <c r="I74" s="105" t="str">
        <f t="shared" si="0"/>
        <v/>
      </c>
      <c r="J74" s="103" t="str">
        <f t="shared" si="1"/>
        <v/>
      </c>
      <c r="K74" s="18"/>
      <c r="L74" s="18"/>
      <c r="M74" s="16"/>
      <c r="N74" s="16"/>
    </row>
    <row r="75" spans="1:14">
      <c r="A75" s="16"/>
      <c r="B75" s="40"/>
      <c r="C75" s="41"/>
      <c r="D75" s="49"/>
      <c r="E75" s="50"/>
      <c r="F75" s="99" t="str">
        <f t="shared" si="7"/>
        <v/>
      </c>
      <c r="G75" s="45"/>
      <c r="H75" s="46"/>
      <c r="I75" s="105" t="str">
        <f t="shared" si="0"/>
        <v/>
      </c>
      <c r="J75" s="103" t="str">
        <f t="shared" si="1"/>
        <v/>
      </c>
      <c r="K75" s="18"/>
      <c r="L75" s="18"/>
      <c r="M75" s="16"/>
      <c r="N75" s="16"/>
    </row>
    <row r="76" spans="1:14">
      <c r="A76" s="16"/>
      <c r="B76" s="40"/>
      <c r="C76" s="41"/>
      <c r="D76" s="49"/>
      <c r="E76" s="50"/>
      <c r="F76" s="99" t="str">
        <f t="shared" si="7"/>
        <v/>
      </c>
      <c r="G76" s="45"/>
      <c r="H76" s="46"/>
      <c r="I76" s="105" t="str">
        <f t="shared" ref="I76:I114" si="10">IF(D76="","",G76*H76)</f>
        <v/>
      </c>
      <c r="J76" s="103" t="str">
        <f t="shared" ref="J76:J91" si="11">IF(D76="","",I76/F76)</f>
        <v/>
      </c>
      <c r="K76" s="18"/>
      <c r="L76" s="18"/>
      <c r="M76" s="16"/>
      <c r="N76" s="16"/>
    </row>
    <row r="77" spans="1:14">
      <c r="A77" s="16"/>
      <c r="B77" s="40"/>
      <c r="C77" s="41"/>
      <c r="D77" s="49"/>
      <c r="E77" s="50"/>
      <c r="F77" s="99" t="str">
        <f t="shared" si="7"/>
        <v/>
      </c>
      <c r="G77" s="45"/>
      <c r="H77" s="46"/>
      <c r="I77" s="105" t="str">
        <f t="shared" si="10"/>
        <v/>
      </c>
      <c r="J77" s="103" t="str">
        <f t="shared" si="11"/>
        <v/>
      </c>
      <c r="K77" s="18"/>
      <c r="L77" s="18"/>
      <c r="M77" s="16"/>
      <c r="N77" s="16"/>
    </row>
    <row r="78" spans="1:14">
      <c r="A78" s="16"/>
      <c r="B78" s="40"/>
      <c r="C78" s="41"/>
      <c r="D78" s="49"/>
      <c r="E78" s="50"/>
      <c r="F78" s="99" t="str">
        <f t="shared" si="7"/>
        <v/>
      </c>
      <c r="G78" s="45"/>
      <c r="H78" s="46"/>
      <c r="I78" s="105" t="str">
        <f t="shared" si="10"/>
        <v/>
      </c>
      <c r="J78" s="103" t="str">
        <f t="shared" si="11"/>
        <v/>
      </c>
      <c r="K78" s="18"/>
      <c r="L78" s="18"/>
      <c r="M78" s="16"/>
      <c r="N78" s="16"/>
    </row>
    <row r="79" spans="1:14">
      <c r="A79" s="16"/>
      <c r="B79" s="40"/>
      <c r="C79" s="41"/>
      <c r="D79" s="49"/>
      <c r="E79" s="50"/>
      <c r="F79" s="99" t="str">
        <f t="shared" si="7"/>
        <v/>
      </c>
      <c r="G79" s="45"/>
      <c r="H79" s="46"/>
      <c r="I79" s="105" t="str">
        <f t="shared" si="10"/>
        <v/>
      </c>
      <c r="J79" s="103" t="str">
        <f t="shared" si="11"/>
        <v/>
      </c>
      <c r="K79" s="18"/>
      <c r="L79" s="18"/>
      <c r="M79" s="16"/>
      <c r="N79" s="16"/>
    </row>
    <row r="80" spans="1:14">
      <c r="A80" s="16"/>
      <c r="B80" s="40"/>
      <c r="C80" s="41"/>
      <c r="D80" s="49"/>
      <c r="E80" s="50"/>
      <c r="F80" s="99" t="str">
        <f t="shared" si="7"/>
        <v/>
      </c>
      <c r="G80" s="45"/>
      <c r="H80" s="46"/>
      <c r="I80" s="105" t="str">
        <f t="shared" si="10"/>
        <v/>
      </c>
      <c r="J80" s="103" t="str">
        <f t="shared" si="11"/>
        <v/>
      </c>
      <c r="K80" s="18"/>
      <c r="L80" s="18"/>
      <c r="M80" s="16"/>
      <c r="N80" s="16"/>
    </row>
    <row r="81" spans="1:14">
      <c r="A81" s="16"/>
      <c r="B81" s="40"/>
      <c r="C81" s="41"/>
      <c r="D81" s="49"/>
      <c r="E81" s="50"/>
      <c r="F81" s="99" t="str">
        <f t="shared" si="7"/>
        <v/>
      </c>
      <c r="G81" s="45"/>
      <c r="H81" s="46"/>
      <c r="I81" s="105" t="str">
        <f t="shared" si="10"/>
        <v/>
      </c>
      <c r="J81" s="103" t="str">
        <f t="shared" si="11"/>
        <v/>
      </c>
      <c r="K81" s="18"/>
      <c r="L81" s="18"/>
      <c r="M81" s="16"/>
      <c r="N81" s="16"/>
    </row>
    <row r="82" spans="1:14">
      <c r="A82" s="16"/>
      <c r="B82" s="40"/>
      <c r="C82" s="41"/>
      <c r="D82" s="49"/>
      <c r="E82" s="50"/>
      <c r="F82" s="99" t="str">
        <f t="shared" si="7"/>
        <v/>
      </c>
      <c r="G82" s="45"/>
      <c r="H82" s="46"/>
      <c r="I82" s="105" t="str">
        <f t="shared" si="10"/>
        <v/>
      </c>
      <c r="J82" s="103" t="str">
        <f t="shared" si="11"/>
        <v/>
      </c>
      <c r="K82" s="18"/>
      <c r="L82" s="18"/>
      <c r="M82" s="16"/>
      <c r="N82" s="16"/>
    </row>
    <row r="83" spans="1:14">
      <c r="A83" s="16"/>
      <c r="B83" s="40"/>
      <c r="C83" s="41"/>
      <c r="D83" s="49"/>
      <c r="E83" s="50"/>
      <c r="F83" s="99" t="str">
        <f t="shared" si="7"/>
        <v/>
      </c>
      <c r="G83" s="45"/>
      <c r="H83" s="46"/>
      <c r="I83" s="105" t="str">
        <f t="shared" si="10"/>
        <v/>
      </c>
      <c r="J83" s="103" t="str">
        <f t="shared" si="11"/>
        <v/>
      </c>
      <c r="K83" s="18"/>
      <c r="L83" s="18"/>
      <c r="M83" s="16"/>
      <c r="N83" s="16"/>
    </row>
    <row r="84" spans="1:14">
      <c r="A84" s="16"/>
      <c r="B84" s="40"/>
      <c r="C84" s="41"/>
      <c r="D84" s="49"/>
      <c r="E84" s="50"/>
      <c r="F84" s="99" t="str">
        <f t="shared" si="7"/>
        <v/>
      </c>
      <c r="G84" s="45"/>
      <c r="H84" s="46"/>
      <c r="I84" s="105" t="str">
        <f t="shared" si="10"/>
        <v/>
      </c>
      <c r="J84" s="103" t="str">
        <f t="shared" si="11"/>
        <v/>
      </c>
      <c r="K84" s="18"/>
      <c r="L84" s="18"/>
      <c r="M84" s="16"/>
      <c r="N84" s="16"/>
    </row>
    <row r="85" spans="1:14">
      <c r="A85" s="16"/>
      <c r="B85" s="40"/>
      <c r="C85" s="41"/>
      <c r="D85" s="49"/>
      <c r="E85" s="50"/>
      <c r="F85" s="99" t="str">
        <f t="shared" si="7"/>
        <v/>
      </c>
      <c r="G85" s="45"/>
      <c r="H85" s="46"/>
      <c r="I85" s="105" t="str">
        <f t="shared" si="10"/>
        <v/>
      </c>
      <c r="J85" s="103" t="str">
        <f t="shared" si="11"/>
        <v/>
      </c>
      <c r="K85" s="18"/>
      <c r="L85" s="18"/>
      <c r="M85" s="16"/>
      <c r="N85" s="16"/>
    </row>
    <row r="86" spans="1:14">
      <c r="A86" s="16"/>
      <c r="B86" s="40"/>
      <c r="C86" s="41"/>
      <c r="D86" s="49"/>
      <c r="E86" s="50"/>
      <c r="F86" s="99" t="str">
        <f t="shared" si="7"/>
        <v/>
      </c>
      <c r="G86" s="45"/>
      <c r="H86" s="46"/>
      <c r="I86" s="105" t="str">
        <f t="shared" si="10"/>
        <v/>
      </c>
      <c r="J86" s="103" t="str">
        <f t="shared" si="11"/>
        <v/>
      </c>
      <c r="K86" s="18"/>
      <c r="L86" s="18"/>
      <c r="M86" s="16"/>
      <c r="N86" s="16"/>
    </row>
    <row r="87" spans="1:14">
      <c r="A87" s="16"/>
      <c r="B87" s="40"/>
      <c r="C87" s="41"/>
      <c r="D87" s="49"/>
      <c r="E87" s="50"/>
      <c r="F87" s="99" t="str">
        <f t="shared" si="7"/>
        <v/>
      </c>
      <c r="G87" s="45"/>
      <c r="H87" s="46"/>
      <c r="I87" s="105" t="str">
        <f t="shared" si="10"/>
        <v/>
      </c>
      <c r="J87" s="103" t="str">
        <f t="shared" si="11"/>
        <v/>
      </c>
      <c r="K87" s="18"/>
      <c r="L87" s="18"/>
      <c r="M87" s="16"/>
      <c r="N87" s="16"/>
    </row>
    <row r="88" spans="1:14">
      <c r="A88" s="16"/>
      <c r="B88" s="40"/>
      <c r="C88" s="41"/>
      <c r="D88" s="49"/>
      <c r="E88" s="50"/>
      <c r="F88" s="99" t="str">
        <f t="shared" si="7"/>
        <v/>
      </c>
      <c r="G88" s="45"/>
      <c r="H88" s="46"/>
      <c r="I88" s="105" t="str">
        <f t="shared" si="10"/>
        <v/>
      </c>
      <c r="J88" s="103" t="str">
        <f t="shared" si="11"/>
        <v/>
      </c>
      <c r="K88" s="18"/>
      <c r="L88" s="18"/>
      <c r="M88" s="16"/>
      <c r="N88" s="16"/>
    </row>
    <row r="89" spans="1:14">
      <c r="A89" s="16"/>
      <c r="B89" s="40"/>
      <c r="C89" s="41"/>
      <c r="D89" s="49"/>
      <c r="E89" s="50"/>
      <c r="F89" s="99" t="str">
        <f t="shared" si="7"/>
        <v/>
      </c>
      <c r="G89" s="45"/>
      <c r="H89" s="46"/>
      <c r="I89" s="105" t="str">
        <f t="shared" si="10"/>
        <v/>
      </c>
      <c r="J89" s="103" t="str">
        <f t="shared" si="11"/>
        <v/>
      </c>
      <c r="K89" s="18"/>
      <c r="L89" s="18"/>
      <c r="M89" s="16"/>
      <c r="N89" s="16"/>
    </row>
    <row r="90" spans="1:14">
      <c r="A90" s="16"/>
      <c r="B90" s="40"/>
      <c r="C90" s="41"/>
      <c r="D90" s="49"/>
      <c r="E90" s="50"/>
      <c r="F90" s="99" t="str">
        <f t="shared" si="7"/>
        <v/>
      </c>
      <c r="G90" s="45"/>
      <c r="H90" s="46"/>
      <c r="I90" s="105" t="str">
        <f t="shared" si="10"/>
        <v/>
      </c>
      <c r="J90" s="103" t="str">
        <f t="shared" si="11"/>
        <v/>
      </c>
      <c r="K90" s="18"/>
      <c r="L90" s="18"/>
      <c r="M90" s="16"/>
      <c r="N90" s="16"/>
    </row>
    <row r="91" spans="1:14">
      <c r="A91" s="16"/>
      <c r="B91" s="40"/>
      <c r="C91" s="41"/>
      <c r="D91" s="49"/>
      <c r="E91" s="50"/>
      <c r="F91" s="99" t="str">
        <f t="shared" si="7"/>
        <v/>
      </c>
      <c r="G91" s="45"/>
      <c r="H91" s="46"/>
      <c r="I91" s="105" t="str">
        <f t="shared" si="10"/>
        <v/>
      </c>
      <c r="J91" s="103" t="str">
        <f t="shared" si="11"/>
        <v/>
      </c>
      <c r="K91" s="18"/>
      <c r="L91" s="18"/>
      <c r="M91" s="16"/>
      <c r="N91" s="16"/>
    </row>
    <row r="92" spans="1:14">
      <c r="A92" s="16"/>
      <c r="B92" s="40"/>
      <c r="C92" s="41"/>
      <c r="D92" s="49"/>
      <c r="E92" s="50"/>
      <c r="F92" s="99" t="str">
        <f t="shared" si="7"/>
        <v/>
      </c>
      <c r="G92" s="45"/>
      <c r="H92" s="46"/>
      <c r="I92" s="105" t="str">
        <f t="shared" si="10"/>
        <v/>
      </c>
      <c r="J92" s="103" t="str">
        <f t="shared" ref="J92:J112" si="12">IF(D92="","",I92/F92)</f>
        <v/>
      </c>
      <c r="K92" s="18"/>
      <c r="L92" s="18"/>
      <c r="M92" s="16"/>
      <c r="N92" s="16"/>
    </row>
    <row r="93" spans="1:14">
      <c r="A93" s="16"/>
      <c r="B93" s="40"/>
      <c r="C93" s="41"/>
      <c r="D93" s="49"/>
      <c r="E93" s="50"/>
      <c r="F93" s="99" t="str">
        <f t="shared" si="7"/>
        <v/>
      </c>
      <c r="G93" s="45"/>
      <c r="H93" s="46"/>
      <c r="I93" s="105" t="str">
        <f t="shared" si="10"/>
        <v/>
      </c>
      <c r="J93" s="103" t="str">
        <f t="shared" si="12"/>
        <v/>
      </c>
      <c r="K93" s="18"/>
      <c r="L93" s="18"/>
      <c r="M93" s="16"/>
      <c r="N93" s="16"/>
    </row>
    <row r="94" spans="1:14">
      <c r="A94" s="16"/>
      <c r="B94" s="40"/>
      <c r="C94" s="41"/>
      <c r="D94" s="49"/>
      <c r="E94" s="50"/>
      <c r="F94" s="99" t="str">
        <f t="shared" si="7"/>
        <v/>
      </c>
      <c r="G94" s="45"/>
      <c r="H94" s="46"/>
      <c r="I94" s="105" t="str">
        <f t="shared" si="10"/>
        <v/>
      </c>
      <c r="J94" s="103" t="str">
        <f t="shared" si="12"/>
        <v/>
      </c>
      <c r="K94" s="18"/>
      <c r="L94" s="18"/>
      <c r="M94" s="16"/>
      <c r="N94" s="16"/>
    </row>
    <row r="95" spans="1:14">
      <c r="A95" s="16"/>
      <c r="B95" s="40"/>
      <c r="C95" s="41"/>
      <c r="D95" s="49"/>
      <c r="E95" s="50"/>
      <c r="F95" s="99" t="str">
        <f t="shared" si="7"/>
        <v/>
      </c>
      <c r="G95" s="45"/>
      <c r="H95" s="46"/>
      <c r="I95" s="105" t="str">
        <f t="shared" si="10"/>
        <v/>
      </c>
      <c r="J95" s="103" t="str">
        <f t="shared" si="12"/>
        <v/>
      </c>
      <c r="K95" s="18"/>
      <c r="L95" s="18"/>
      <c r="M95" s="16"/>
      <c r="N95" s="16"/>
    </row>
    <row r="96" spans="1:14">
      <c r="A96" s="16"/>
      <c r="B96" s="40"/>
      <c r="C96" s="41"/>
      <c r="D96" s="49"/>
      <c r="E96" s="50"/>
      <c r="F96" s="99" t="str">
        <f t="shared" si="7"/>
        <v/>
      </c>
      <c r="G96" s="45"/>
      <c r="H96" s="46"/>
      <c r="I96" s="105" t="str">
        <f t="shared" si="10"/>
        <v/>
      </c>
      <c r="J96" s="103" t="str">
        <f t="shared" si="12"/>
        <v/>
      </c>
      <c r="K96" s="18"/>
      <c r="L96" s="18"/>
      <c r="M96" s="16"/>
      <c r="N96" s="16"/>
    </row>
    <row r="97" spans="1:14">
      <c r="A97" s="16"/>
      <c r="B97" s="40"/>
      <c r="C97" s="41"/>
      <c r="D97" s="49"/>
      <c r="E97" s="50"/>
      <c r="F97" s="99" t="str">
        <f t="shared" si="7"/>
        <v/>
      </c>
      <c r="G97" s="45"/>
      <c r="H97" s="46"/>
      <c r="I97" s="105" t="str">
        <f t="shared" si="10"/>
        <v/>
      </c>
      <c r="J97" s="103" t="str">
        <f t="shared" si="12"/>
        <v/>
      </c>
      <c r="K97" s="18"/>
      <c r="L97" s="18"/>
      <c r="M97" s="16"/>
      <c r="N97" s="16"/>
    </row>
    <row r="98" spans="1:14">
      <c r="A98" s="16"/>
      <c r="B98" s="40"/>
      <c r="C98" s="41"/>
      <c r="D98" s="49"/>
      <c r="E98" s="50"/>
      <c r="F98" s="99" t="str">
        <f t="shared" si="7"/>
        <v/>
      </c>
      <c r="G98" s="45"/>
      <c r="H98" s="46"/>
      <c r="I98" s="105" t="str">
        <f t="shared" si="10"/>
        <v/>
      </c>
      <c r="J98" s="103" t="str">
        <f t="shared" si="12"/>
        <v/>
      </c>
      <c r="K98" s="18"/>
      <c r="L98" s="18"/>
      <c r="M98" s="16"/>
      <c r="N98" s="16"/>
    </row>
    <row r="99" spans="1:14">
      <c r="A99" s="16"/>
      <c r="B99" s="40"/>
      <c r="C99" s="41"/>
      <c r="D99" s="49"/>
      <c r="E99" s="50"/>
      <c r="F99" s="99" t="str">
        <f t="shared" si="7"/>
        <v/>
      </c>
      <c r="G99" s="45"/>
      <c r="H99" s="46"/>
      <c r="I99" s="105" t="str">
        <f t="shared" si="10"/>
        <v/>
      </c>
      <c r="J99" s="103" t="str">
        <f t="shared" si="12"/>
        <v/>
      </c>
      <c r="K99" s="18"/>
      <c r="L99" s="18"/>
      <c r="M99" s="16"/>
      <c r="N99" s="16"/>
    </row>
    <row r="100" spans="1:14">
      <c r="A100" s="16"/>
      <c r="B100" s="40"/>
      <c r="C100" s="41"/>
      <c r="D100" s="49"/>
      <c r="E100" s="50"/>
      <c r="F100" s="99" t="str">
        <f t="shared" si="7"/>
        <v/>
      </c>
      <c r="G100" s="45"/>
      <c r="H100" s="46"/>
      <c r="I100" s="105" t="str">
        <f t="shared" si="10"/>
        <v/>
      </c>
      <c r="J100" s="103" t="str">
        <f t="shared" si="12"/>
        <v/>
      </c>
      <c r="K100" s="18"/>
      <c r="L100" s="18"/>
      <c r="M100" s="16"/>
      <c r="N100" s="16"/>
    </row>
    <row r="101" spans="1:14">
      <c r="A101" s="16"/>
      <c r="B101" s="40"/>
      <c r="C101" s="41"/>
      <c r="D101" s="49"/>
      <c r="E101" s="50"/>
      <c r="F101" s="99" t="str">
        <f t="shared" si="7"/>
        <v/>
      </c>
      <c r="G101" s="45"/>
      <c r="H101" s="46"/>
      <c r="I101" s="105" t="str">
        <f t="shared" si="10"/>
        <v/>
      </c>
      <c r="J101" s="103" t="str">
        <f t="shared" si="12"/>
        <v/>
      </c>
      <c r="K101" s="18"/>
      <c r="L101" s="18"/>
      <c r="M101" s="16"/>
      <c r="N101" s="16"/>
    </row>
    <row r="102" spans="1:14">
      <c r="A102" s="16"/>
      <c r="B102" s="40"/>
      <c r="C102" s="41"/>
      <c r="D102" s="49"/>
      <c r="E102" s="50"/>
      <c r="F102" s="99" t="str">
        <f t="shared" si="7"/>
        <v/>
      </c>
      <c r="G102" s="45"/>
      <c r="H102" s="46"/>
      <c r="I102" s="105" t="str">
        <f t="shared" si="10"/>
        <v/>
      </c>
      <c r="J102" s="103" t="str">
        <f t="shared" si="12"/>
        <v/>
      </c>
      <c r="K102" s="18"/>
      <c r="L102" s="18"/>
      <c r="M102" s="16"/>
      <c r="N102" s="16"/>
    </row>
    <row r="103" spans="1:14">
      <c r="A103" s="16"/>
      <c r="B103" s="40"/>
      <c r="C103" s="41"/>
      <c r="D103" s="49"/>
      <c r="E103" s="50"/>
      <c r="F103" s="99" t="str">
        <f t="shared" si="7"/>
        <v/>
      </c>
      <c r="G103" s="45"/>
      <c r="H103" s="46"/>
      <c r="I103" s="105" t="str">
        <f t="shared" si="10"/>
        <v/>
      </c>
      <c r="J103" s="103" t="str">
        <f t="shared" si="12"/>
        <v/>
      </c>
      <c r="K103" s="18"/>
      <c r="L103" s="18"/>
      <c r="M103" s="16"/>
      <c r="N103" s="16"/>
    </row>
    <row r="104" spans="1:14">
      <c r="A104" s="16"/>
      <c r="B104" s="40"/>
      <c r="C104" s="41"/>
      <c r="D104" s="49"/>
      <c r="E104" s="50"/>
      <c r="F104" s="99" t="str">
        <f t="shared" si="7"/>
        <v/>
      </c>
      <c r="G104" s="45"/>
      <c r="H104" s="46"/>
      <c r="I104" s="105" t="str">
        <f t="shared" si="10"/>
        <v/>
      </c>
      <c r="J104" s="103" t="str">
        <f t="shared" si="12"/>
        <v/>
      </c>
      <c r="K104" s="18"/>
      <c r="L104" s="18"/>
      <c r="M104" s="16"/>
      <c r="N104" s="16"/>
    </row>
    <row r="105" spans="1:14">
      <c r="A105" s="16"/>
      <c r="B105" s="40"/>
      <c r="C105" s="41"/>
      <c r="D105" s="49"/>
      <c r="E105" s="50"/>
      <c r="F105" s="99" t="str">
        <f t="shared" si="7"/>
        <v/>
      </c>
      <c r="G105" s="45"/>
      <c r="H105" s="46"/>
      <c r="I105" s="105" t="str">
        <f t="shared" si="10"/>
        <v/>
      </c>
      <c r="J105" s="103" t="str">
        <f t="shared" si="12"/>
        <v/>
      </c>
      <c r="K105" s="18"/>
      <c r="L105" s="18"/>
      <c r="M105" s="16"/>
      <c r="N105" s="16"/>
    </row>
    <row r="106" spans="1:14">
      <c r="A106" s="16"/>
      <c r="B106" s="40"/>
      <c r="C106" s="41"/>
      <c r="D106" s="49"/>
      <c r="E106" s="50"/>
      <c r="F106" s="99" t="str">
        <f t="shared" si="7"/>
        <v/>
      </c>
      <c r="G106" s="45"/>
      <c r="H106" s="46"/>
      <c r="I106" s="105" t="str">
        <f t="shared" si="10"/>
        <v/>
      </c>
      <c r="J106" s="103" t="str">
        <f t="shared" si="12"/>
        <v/>
      </c>
      <c r="K106" s="18"/>
      <c r="L106" s="18"/>
      <c r="M106" s="16"/>
      <c r="N106" s="16"/>
    </row>
    <row r="107" spans="1:14">
      <c r="A107" s="16"/>
      <c r="B107" s="40"/>
      <c r="C107" s="41"/>
      <c r="D107" s="49"/>
      <c r="E107" s="50"/>
      <c r="F107" s="99" t="str">
        <f t="shared" si="7"/>
        <v/>
      </c>
      <c r="G107" s="45"/>
      <c r="H107" s="46"/>
      <c r="I107" s="105" t="str">
        <f t="shared" si="10"/>
        <v/>
      </c>
      <c r="J107" s="103" t="str">
        <f t="shared" si="12"/>
        <v/>
      </c>
      <c r="K107" s="18"/>
      <c r="L107" s="18"/>
      <c r="M107" s="16"/>
      <c r="N107" s="16"/>
    </row>
    <row r="108" spans="1:14">
      <c r="A108" s="16"/>
      <c r="B108" s="40"/>
      <c r="C108" s="41"/>
      <c r="D108" s="49"/>
      <c r="E108" s="50"/>
      <c r="F108" s="99" t="str">
        <f t="shared" si="7"/>
        <v/>
      </c>
      <c r="G108" s="45"/>
      <c r="H108" s="46"/>
      <c r="I108" s="105" t="str">
        <f t="shared" si="10"/>
        <v/>
      </c>
      <c r="J108" s="103" t="str">
        <f t="shared" si="12"/>
        <v/>
      </c>
      <c r="K108" s="18"/>
      <c r="L108" s="18"/>
      <c r="M108" s="16"/>
      <c r="N108" s="16"/>
    </row>
    <row r="109" spans="1:14">
      <c r="A109" s="16"/>
      <c r="B109" s="40"/>
      <c r="C109" s="41"/>
      <c r="D109" s="49"/>
      <c r="E109" s="50"/>
      <c r="F109" s="99" t="str">
        <f t="shared" si="7"/>
        <v/>
      </c>
      <c r="G109" s="45"/>
      <c r="H109" s="46"/>
      <c r="I109" s="105" t="str">
        <f t="shared" si="10"/>
        <v/>
      </c>
      <c r="J109" s="103" t="str">
        <f t="shared" si="12"/>
        <v/>
      </c>
      <c r="K109" s="18"/>
      <c r="L109" s="18"/>
      <c r="M109" s="16"/>
      <c r="N109" s="16"/>
    </row>
    <row r="110" spans="1:14">
      <c r="A110" s="16"/>
      <c r="B110" s="40"/>
      <c r="C110" s="41"/>
      <c r="D110" s="49"/>
      <c r="E110" s="50"/>
      <c r="F110" s="99" t="str">
        <f t="shared" si="7"/>
        <v/>
      </c>
      <c r="G110" s="45"/>
      <c r="H110" s="46"/>
      <c r="I110" s="105" t="str">
        <f t="shared" si="10"/>
        <v/>
      </c>
      <c r="J110" s="103" t="str">
        <f t="shared" si="12"/>
        <v/>
      </c>
      <c r="K110" s="18"/>
      <c r="L110" s="18"/>
      <c r="M110" s="16"/>
      <c r="N110" s="16"/>
    </row>
    <row r="111" spans="1:14">
      <c r="A111" s="16"/>
      <c r="B111" s="40"/>
      <c r="C111" s="41"/>
      <c r="D111" s="49"/>
      <c r="E111" s="50"/>
      <c r="F111" s="99" t="str">
        <f t="shared" si="7"/>
        <v/>
      </c>
      <c r="G111" s="45"/>
      <c r="H111" s="46"/>
      <c r="I111" s="105" t="str">
        <f t="shared" si="10"/>
        <v/>
      </c>
      <c r="J111" s="103" t="str">
        <f t="shared" si="12"/>
        <v/>
      </c>
      <c r="K111" s="18"/>
      <c r="L111" s="18"/>
      <c r="M111" s="16"/>
      <c r="N111" s="16"/>
    </row>
    <row r="112" spans="1:14">
      <c r="A112" s="16"/>
      <c r="B112" s="40"/>
      <c r="C112" s="41"/>
      <c r="D112" s="49"/>
      <c r="E112" s="50"/>
      <c r="F112" s="99" t="str">
        <f t="shared" si="7"/>
        <v/>
      </c>
      <c r="G112" s="45"/>
      <c r="H112" s="46"/>
      <c r="I112" s="105" t="str">
        <f t="shared" si="10"/>
        <v/>
      </c>
      <c r="J112" s="103" t="str">
        <f t="shared" si="12"/>
        <v/>
      </c>
      <c r="K112" s="16"/>
      <c r="L112" s="19"/>
      <c r="M112" s="16"/>
      <c r="N112" s="16"/>
    </row>
    <row r="113" spans="1:14">
      <c r="A113" s="16"/>
      <c r="B113" s="40"/>
      <c r="C113" s="41"/>
      <c r="D113" s="49"/>
      <c r="E113" s="50"/>
      <c r="F113" s="99" t="str">
        <f t="shared" si="7"/>
        <v/>
      </c>
      <c r="G113" s="45"/>
      <c r="H113" s="46"/>
      <c r="I113" s="105" t="str">
        <f t="shared" si="10"/>
        <v/>
      </c>
      <c r="J113" s="103" t="str">
        <f t="shared" ref="J113:J115" si="13">IF(D113="","",I113/F113)</f>
        <v/>
      </c>
      <c r="K113" s="16"/>
      <c r="L113" s="16"/>
      <c r="M113" s="16"/>
      <c r="N113" s="16"/>
    </row>
    <row r="114" spans="1:14">
      <c r="A114" s="16"/>
      <c r="B114" s="40"/>
      <c r="C114" s="41"/>
      <c r="D114" s="49"/>
      <c r="E114" s="50"/>
      <c r="F114" s="99" t="str">
        <f t="shared" si="7"/>
        <v/>
      </c>
      <c r="G114" s="45"/>
      <c r="H114" s="46"/>
      <c r="I114" s="105" t="str">
        <f t="shared" si="10"/>
        <v/>
      </c>
      <c r="J114" s="103" t="str">
        <f t="shared" si="13"/>
        <v/>
      </c>
      <c r="K114" s="16"/>
      <c r="L114" s="16"/>
      <c r="M114" s="16"/>
      <c r="N114" s="16"/>
    </row>
    <row r="115" spans="1:14">
      <c r="A115" s="16"/>
      <c r="B115" s="40"/>
      <c r="C115" s="41"/>
      <c r="D115" s="53"/>
      <c r="E115" s="50"/>
      <c r="F115" s="107" t="str">
        <f t="shared" si="7"/>
        <v/>
      </c>
      <c r="G115" s="45"/>
      <c r="H115" s="46"/>
      <c r="I115" s="108" t="str">
        <f t="shared" ref="I115" si="14">IF(D115="","",G115*H115)</f>
        <v/>
      </c>
      <c r="J115" s="103" t="str">
        <f t="shared" si="13"/>
        <v/>
      </c>
      <c r="K115" s="16"/>
      <c r="L115" s="20"/>
      <c r="M115" s="20"/>
      <c r="N115" s="16"/>
    </row>
    <row r="116" spans="1:14">
      <c r="A116" s="16"/>
      <c r="B116" s="142" t="s">
        <v>5</v>
      </c>
      <c r="C116" s="143"/>
      <c r="D116" s="143"/>
      <c r="E116" s="143"/>
      <c r="F116" s="143"/>
      <c r="G116" s="143"/>
      <c r="H116" s="144"/>
      <c r="I116" s="129"/>
      <c r="J116" s="110">
        <f>IF(J15="",0,SUM(J15:J115))</f>
        <v>0</v>
      </c>
      <c r="K116" s="16"/>
      <c r="L116" s="16"/>
      <c r="M116" s="16"/>
      <c r="N116" s="16"/>
    </row>
    <row r="117" spans="1:14">
      <c r="A117" s="16"/>
      <c r="B117" s="145" t="s">
        <v>6</v>
      </c>
      <c r="C117" s="143"/>
      <c r="D117" s="143"/>
      <c r="E117" s="143"/>
      <c r="F117" s="143"/>
      <c r="G117" s="143"/>
      <c r="H117" s="144"/>
      <c r="I117" s="130"/>
      <c r="J117" s="111">
        <v>700</v>
      </c>
      <c r="K117" s="16"/>
      <c r="L117" s="16"/>
      <c r="M117" s="16"/>
      <c r="N117" s="16"/>
    </row>
    <row r="118" spans="1:14">
      <c r="A118" s="16"/>
      <c r="B118" s="142" t="s">
        <v>4</v>
      </c>
      <c r="C118" s="143"/>
      <c r="D118" s="143"/>
      <c r="E118" s="143"/>
      <c r="F118" s="143"/>
      <c r="G118" s="143"/>
      <c r="H118" s="144"/>
      <c r="I118" s="131"/>
      <c r="J118" s="111" t="str">
        <f>IF(C3="","",IF(J116&gt;J117,"JA","NEE"))</f>
        <v/>
      </c>
      <c r="K118" s="16"/>
      <c r="L118" s="16"/>
      <c r="M118" s="16"/>
      <c r="N118" s="16"/>
    </row>
    <row r="119" spans="1:14" s="7" customFormat="1" ht="16.2" thickBot="1">
      <c r="A119" s="20"/>
      <c r="B119" s="146" t="s">
        <v>3</v>
      </c>
      <c r="C119" s="147"/>
      <c r="D119" s="147"/>
      <c r="E119" s="147"/>
      <c r="F119" s="147"/>
      <c r="G119" s="147"/>
      <c r="H119" s="148"/>
      <c r="I119" s="112">
        <f>SUM(I15:I115)</f>
        <v>0</v>
      </c>
      <c r="J119" s="113" t="str">
        <f>IF(J118="JA",I119*0.9,"geen vergoeding")</f>
        <v>geen vergoeding</v>
      </c>
      <c r="K119" s="20"/>
      <c r="L119" s="20"/>
      <c r="M119" s="20"/>
      <c r="N119" s="20"/>
    </row>
    <row r="120" spans="1:14" ht="15" thickBot="1">
      <c r="A120" s="16"/>
      <c r="B120" s="149"/>
      <c r="C120" s="150"/>
      <c r="D120" s="150"/>
      <c r="E120" s="150"/>
      <c r="F120" s="150"/>
      <c r="G120" s="150"/>
      <c r="H120" s="150"/>
      <c r="I120" s="150"/>
      <c r="J120" s="151"/>
      <c r="K120" s="16"/>
      <c r="L120" s="16"/>
      <c r="M120" s="16"/>
      <c r="N120" s="16"/>
    </row>
    <row r="121" spans="1:14">
      <c r="A121" s="16"/>
      <c r="B121" s="152" t="s">
        <v>0</v>
      </c>
      <c r="C121" s="230"/>
      <c r="D121" s="230"/>
      <c r="E121" s="230"/>
      <c r="F121" s="230"/>
      <c r="G121" s="230"/>
      <c r="H121" s="230"/>
      <c r="I121" s="230"/>
      <c r="J121" s="231"/>
      <c r="K121" s="16"/>
      <c r="L121" s="16"/>
      <c r="M121" s="20"/>
      <c r="N121" s="16"/>
    </row>
    <row r="122" spans="1:14">
      <c r="A122" s="16"/>
      <c r="B122" s="153"/>
      <c r="C122" s="232"/>
      <c r="D122" s="232"/>
      <c r="E122" s="232"/>
      <c r="F122" s="232"/>
      <c r="G122" s="232"/>
      <c r="H122" s="232"/>
      <c r="I122" s="232"/>
      <c r="J122" s="233"/>
      <c r="K122" s="16"/>
      <c r="L122" s="16"/>
      <c r="M122" s="16"/>
      <c r="N122" s="16"/>
    </row>
    <row r="123" spans="1:14">
      <c r="A123" s="16"/>
      <c r="B123" s="153"/>
      <c r="C123" s="232"/>
      <c r="D123" s="232"/>
      <c r="E123" s="232"/>
      <c r="F123" s="232"/>
      <c r="G123" s="232"/>
      <c r="H123" s="232"/>
      <c r="I123" s="232"/>
      <c r="J123" s="233"/>
      <c r="K123" s="16"/>
      <c r="L123" s="16"/>
      <c r="M123" s="16"/>
      <c r="N123" s="16"/>
    </row>
    <row r="124" spans="1:14">
      <c r="A124" s="16"/>
      <c r="B124" s="153"/>
      <c r="C124" s="232"/>
      <c r="D124" s="232"/>
      <c r="E124" s="232"/>
      <c r="F124" s="232"/>
      <c r="G124" s="232"/>
      <c r="H124" s="232"/>
      <c r="I124" s="232"/>
      <c r="J124" s="233"/>
      <c r="K124" s="16"/>
      <c r="L124" s="16"/>
      <c r="M124" s="16"/>
      <c r="N124" s="16"/>
    </row>
    <row r="125" spans="1:14">
      <c r="A125" s="16"/>
      <c r="B125" s="153"/>
      <c r="C125" s="232"/>
      <c r="D125" s="232"/>
      <c r="E125" s="232"/>
      <c r="F125" s="232"/>
      <c r="G125" s="232"/>
      <c r="H125" s="232"/>
      <c r="I125" s="232"/>
      <c r="J125" s="233"/>
      <c r="K125" s="16"/>
      <c r="L125" s="16"/>
      <c r="M125" s="16"/>
      <c r="N125" s="16"/>
    </row>
    <row r="126" spans="1:14" ht="15" thickBot="1">
      <c r="A126" s="16"/>
      <c r="B126" s="154"/>
      <c r="C126" s="234"/>
      <c r="D126" s="234"/>
      <c r="E126" s="234"/>
      <c r="F126" s="234"/>
      <c r="G126" s="234"/>
      <c r="H126" s="234"/>
      <c r="I126" s="234"/>
      <c r="J126" s="235"/>
      <c r="K126" s="16"/>
      <c r="L126" s="16"/>
      <c r="M126" s="16"/>
      <c r="N126" s="16"/>
    </row>
    <row r="127" spans="1:14">
      <c r="A127" s="16"/>
      <c r="B127" s="115"/>
      <c r="C127" s="115"/>
      <c r="D127" s="115"/>
      <c r="E127" s="115"/>
      <c r="F127" s="115"/>
      <c r="G127" s="115"/>
      <c r="H127" s="115"/>
      <c r="I127" s="115"/>
      <c r="J127" s="115"/>
      <c r="K127" s="16"/>
      <c r="L127" s="16"/>
      <c r="M127" s="16"/>
      <c r="N127" s="16"/>
    </row>
    <row r="128" spans="1:14">
      <c r="A128" s="16"/>
      <c r="B128" s="116" t="s">
        <v>17</v>
      </c>
      <c r="C128" s="82"/>
      <c r="D128" s="82"/>
      <c r="E128" s="82"/>
      <c r="F128" s="82"/>
      <c r="G128" s="82"/>
      <c r="H128" s="82"/>
      <c r="I128" s="82"/>
      <c r="J128" s="82"/>
      <c r="K128" s="16"/>
      <c r="L128" s="16"/>
      <c r="M128" s="16"/>
      <c r="N128" s="16"/>
    </row>
    <row r="129" spans="1:14">
      <c r="A129" s="16"/>
      <c r="B129" s="117" t="s">
        <v>11</v>
      </c>
      <c r="C129" s="82"/>
      <c r="D129" s="82"/>
      <c r="E129" s="82"/>
      <c r="F129" s="82"/>
      <c r="G129" s="82"/>
      <c r="H129" s="82"/>
      <c r="I129" s="82"/>
      <c r="J129" s="82"/>
      <c r="K129" s="16"/>
      <c r="L129" s="16"/>
      <c r="M129" s="16"/>
      <c r="N129" s="16"/>
    </row>
    <row r="130" spans="1:14">
      <c r="A130" s="16"/>
      <c r="B130" s="117" t="s">
        <v>16</v>
      </c>
      <c r="C130" s="82"/>
      <c r="D130" s="82"/>
      <c r="E130" s="82"/>
      <c r="F130" s="82"/>
      <c r="G130" s="82"/>
      <c r="H130" s="82"/>
      <c r="I130" s="82"/>
      <c r="J130" s="82"/>
      <c r="K130" s="16"/>
      <c r="L130" s="16"/>
      <c r="M130" s="16"/>
      <c r="N130" s="16"/>
    </row>
    <row r="131" spans="1:14">
      <c r="A131" s="16"/>
      <c r="B131" s="82"/>
      <c r="C131" s="82"/>
      <c r="D131" s="82"/>
      <c r="E131" s="82"/>
      <c r="F131" s="82"/>
      <c r="G131" s="82"/>
      <c r="H131" s="82"/>
      <c r="I131" s="82"/>
      <c r="J131" s="82"/>
      <c r="K131" s="16"/>
      <c r="L131" s="16"/>
      <c r="M131" s="16"/>
      <c r="N131" s="16"/>
    </row>
    <row r="132" spans="1:14">
      <c r="A132" s="16"/>
      <c r="B132" s="82"/>
      <c r="C132" s="82"/>
      <c r="D132" s="82"/>
      <c r="E132" s="82"/>
      <c r="F132" s="82"/>
      <c r="G132" s="82"/>
      <c r="H132" s="82"/>
      <c r="I132" s="82"/>
      <c r="J132" s="82"/>
      <c r="K132" s="16"/>
      <c r="L132" s="16"/>
      <c r="M132" s="16"/>
      <c r="N132" s="16"/>
    </row>
    <row r="133" spans="1:14" hidden="1">
      <c r="A133" s="16"/>
      <c r="B133" s="82"/>
      <c r="C133" s="82"/>
      <c r="D133" s="82"/>
      <c r="E133" s="82"/>
      <c r="F133" s="82"/>
      <c r="G133" s="82"/>
      <c r="H133" s="82"/>
      <c r="I133" s="82"/>
      <c r="J133" s="82"/>
      <c r="K133" s="16"/>
      <c r="L133" s="16"/>
      <c r="M133" s="16"/>
      <c r="N133" s="16"/>
    </row>
    <row r="134" spans="1:14" hidden="1">
      <c r="A134" s="16"/>
      <c r="B134" s="82"/>
      <c r="C134" s="82"/>
      <c r="D134" s="82"/>
      <c r="E134" s="82"/>
      <c r="F134" s="82"/>
      <c r="G134" s="82"/>
      <c r="H134" s="82"/>
      <c r="I134" s="82"/>
      <c r="J134" s="82"/>
      <c r="K134" s="16"/>
      <c r="L134" s="16"/>
      <c r="M134" s="16"/>
      <c r="N134" s="16"/>
    </row>
    <row r="135" spans="1:14" hidden="1">
      <c r="A135" s="16"/>
      <c r="B135" s="82"/>
      <c r="C135" s="82"/>
      <c r="D135" s="82"/>
      <c r="E135" s="82"/>
      <c r="F135" s="82"/>
      <c r="G135" s="82"/>
      <c r="H135" s="82"/>
      <c r="I135" s="82"/>
      <c r="J135" s="82"/>
      <c r="K135" s="16"/>
      <c r="L135" s="16"/>
      <c r="M135" s="16"/>
      <c r="N135" s="16"/>
    </row>
    <row r="136" spans="1:14" hidden="1">
      <c r="A136" s="16"/>
      <c r="B136" s="82"/>
      <c r="C136" s="82"/>
      <c r="D136" s="82"/>
      <c r="E136" s="82"/>
      <c r="F136" s="82"/>
      <c r="G136" s="82"/>
      <c r="H136" s="82"/>
      <c r="I136" s="82"/>
      <c r="J136" s="82"/>
      <c r="K136" s="16"/>
      <c r="L136" s="16"/>
      <c r="M136" s="16"/>
      <c r="N136" s="16"/>
    </row>
    <row r="137" spans="1:14" hidden="1">
      <c r="A137" s="16"/>
      <c r="B137" s="82"/>
      <c r="C137" s="82"/>
      <c r="D137" s="82"/>
      <c r="E137" s="82"/>
      <c r="F137" s="82"/>
      <c r="G137" s="82"/>
      <c r="H137" s="82"/>
      <c r="I137" s="82"/>
      <c r="J137" s="82"/>
      <c r="K137" s="16"/>
      <c r="L137" s="16"/>
      <c r="M137" s="16"/>
      <c r="N137" s="16"/>
    </row>
    <row r="138" spans="1:14" hidden="1">
      <c r="A138" s="16"/>
      <c r="B138" s="82"/>
      <c r="C138" s="82"/>
      <c r="D138" s="82"/>
      <c r="E138" s="82"/>
      <c r="F138" s="82"/>
      <c r="G138" s="82"/>
      <c r="H138" s="82"/>
      <c r="I138" s="82"/>
      <c r="J138" s="82"/>
      <c r="K138" s="16"/>
      <c r="L138" s="16"/>
      <c r="M138" s="16"/>
      <c r="N138" s="16"/>
    </row>
    <row r="139" spans="1:14" hidden="1">
      <c r="A139" s="16"/>
      <c r="B139" s="82"/>
      <c r="C139" s="82"/>
      <c r="D139" s="82"/>
      <c r="E139" s="82"/>
      <c r="F139" s="82"/>
      <c r="G139" s="82"/>
      <c r="H139" s="82"/>
      <c r="I139" s="82"/>
      <c r="J139" s="82"/>
      <c r="K139" s="16"/>
      <c r="L139" s="16"/>
      <c r="M139" s="16"/>
      <c r="N139" s="16"/>
    </row>
    <row r="140" spans="1:14" hidden="1">
      <c r="A140" s="16"/>
      <c r="B140" s="82"/>
      <c r="C140" s="82"/>
      <c r="D140" s="82"/>
      <c r="E140" s="82"/>
      <c r="F140" s="82"/>
      <c r="G140" s="82"/>
      <c r="H140" s="82"/>
      <c r="I140" s="82"/>
      <c r="J140" s="82"/>
      <c r="K140" s="16"/>
      <c r="L140" s="16"/>
      <c r="M140" s="16"/>
      <c r="N140" s="16"/>
    </row>
    <row r="141" spans="1:14" hidden="1">
      <c r="A141" s="16"/>
      <c r="B141" s="82"/>
      <c r="C141" s="82"/>
      <c r="D141" s="82"/>
      <c r="E141" s="82"/>
      <c r="F141" s="82"/>
      <c r="G141" s="82"/>
      <c r="H141" s="82"/>
      <c r="I141" s="82"/>
      <c r="J141" s="82"/>
      <c r="K141" s="16"/>
      <c r="L141" s="16"/>
      <c r="M141" s="16"/>
      <c r="N141" s="16"/>
    </row>
    <row r="142" spans="1:14" hidden="1">
      <c r="A142" s="16"/>
      <c r="B142" s="82"/>
      <c r="C142" s="82"/>
      <c r="D142" s="82"/>
      <c r="E142" s="82"/>
      <c r="F142" s="82"/>
      <c r="G142" s="82"/>
      <c r="H142" s="82"/>
      <c r="I142" s="82"/>
      <c r="J142" s="82"/>
      <c r="K142" s="16"/>
      <c r="L142" s="16"/>
      <c r="M142" s="16"/>
      <c r="N142" s="16"/>
    </row>
    <row r="143" spans="1:14" hidden="1">
      <c r="A143" s="16"/>
      <c r="B143" s="82"/>
      <c r="C143" s="82"/>
      <c r="D143" s="82"/>
      <c r="E143" s="82"/>
      <c r="F143" s="82"/>
      <c r="G143" s="82"/>
      <c r="H143" s="82"/>
      <c r="I143" s="82"/>
      <c r="J143" s="82"/>
      <c r="K143" s="16"/>
      <c r="L143" s="16"/>
      <c r="M143" s="16"/>
      <c r="N143" s="16"/>
    </row>
    <row r="144" spans="1:14" hidden="1">
      <c r="A144" s="16"/>
      <c r="B144" s="82"/>
      <c r="C144" s="82"/>
      <c r="D144" s="82"/>
      <c r="E144" s="82"/>
      <c r="F144" s="82"/>
      <c r="G144" s="82"/>
      <c r="H144" s="82"/>
      <c r="I144" s="82"/>
      <c r="J144" s="82"/>
      <c r="K144" s="16"/>
      <c r="L144" s="16"/>
      <c r="M144" s="16"/>
      <c r="N144" s="16"/>
    </row>
    <row r="145" spans="1:14" hidden="1">
      <c r="A145" s="16"/>
      <c r="B145" s="82"/>
      <c r="C145" s="82"/>
      <c r="D145" s="82"/>
      <c r="E145" s="82"/>
      <c r="F145" s="82"/>
      <c r="G145" s="82"/>
      <c r="H145" s="82"/>
      <c r="I145" s="82"/>
      <c r="J145" s="82"/>
      <c r="K145" s="16"/>
      <c r="L145" s="16"/>
      <c r="M145" s="16"/>
      <c r="N145" s="16"/>
    </row>
    <row r="146" spans="1:14" hidden="1">
      <c r="A146" s="16"/>
      <c r="B146" s="82"/>
      <c r="C146" s="82"/>
      <c r="D146" s="82"/>
      <c r="E146" s="82"/>
      <c r="F146" s="82"/>
      <c r="G146" s="82"/>
      <c r="H146" s="82"/>
      <c r="I146" s="82"/>
      <c r="J146" s="82"/>
      <c r="K146" s="16"/>
      <c r="L146" s="16"/>
      <c r="M146" s="16"/>
      <c r="N146" s="16"/>
    </row>
    <row r="147" spans="1:14" hidden="1">
      <c r="A147" s="16"/>
      <c r="B147" s="82"/>
      <c r="C147" s="82"/>
      <c r="D147" s="82"/>
      <c r="E147" s="82"/>
      <c r="F147" s="82"/>
      <c r="G147" s="82"/>
      <c r="H147" s="82"/>
      <c r="I147" s="82"/>
      <c r="J147" s="82"/>
      <c r="K147" s="16"/>
      <c r="L147" s="16"/>
      <c r="M147" s="16"/>
      <c r="N147" s="16"/>
    </row>
    <row r="148" spans="1:14" hidden="1">
      <c r="A148" s="16"/>
      <c r="B148" s="82"/>
      <c r="C148" s="82"/>
      <c r="D148" s="82"/>
      <c r="E148" s="82"/>
      <c r="F148" s="82"/>
      <c r="G148" s="82"/>
      <c r="H148" s="82"/>
      <c r="I148" s="82"/>
      <c r="J148" s="82"/>
      <c r="K148" s="16"/>
      <c r="L148" s="16"/>
      <c r="M148" s="16"/>
      <c r="N148" s="16"/>
    </row>
    <row r="149" spans="1:14" hidden="1">
      <c r="A149" s="16"/>
      <c r="B149" s="82"/>
      <c r="C149" s="82"/>
      <c r="D149" s="82"/>
      <c r="E149" s="82"/>
      <c r="F149" s="82"/>
      <c r="G149" s="82"/>
      <c r="H149" s="82"/>
      <c r="I149" s="82"/>
      <c r="J149" s="82"/>
      <c r="K149" s="16"/>
      <c r="L149" s="16"/>
      <c r="M149" s="16"/>
      <c r="N149" s="16"/>
    </row>
    <row r="150" spans="1:14" hidden="1">
      <c r="A150" s="16"/>
      <c r="B150" s="82"/>
      <c r="C150" s="82"/>
      <c r="D150" s="82"/>
      <c r="E150" s="82"/>
      <c r="F150" s="82"/>
      <c r="G150" s="82"/>
      <c r="H150" s="82"/>
      <c r="I150" s="82"/>
      <c r="J150" s="82"/>
      <c r="K150" s="16"/>
      <c r="L150" s="16"/>
      <c r="M150" s="16"/>
      <c r="N150" s="16"/>
    </row>
    <row r="151" spans="1:14" hidden="1">
      <c r="A151" s="16"/>
      <c r="B151" s="82"/>
      <c r="C151" s="82"/>
      <c r="D151" s="82"/>
      <c r="E151" s="82"/>
      <c r="F151" s="82"/>
      <c r="G151" s="82"/>
      <c r="H151" s="82"/>
      <c r="I151" s="82"/>
      <c r="J151" s="82"/>
      <c r="K151" s="16"/>
      <c r="L151" s="16"/>
      <c r="M151" s="16"/>
      <c r="N151" s="16"/>
    </row>
    <row r="152" spans="1:14" hidden="1">
      <c r="A152" s="16"/>
      <c r="B152" s="82"/>
      <c r="C152" s="82"/>
      <c r="D152" s="82"/>
      <c r="E152" s="82"/>
      <c r="F152" s="82"/>
      <c r="G152" s="82"/>
      <c r="H152" s="82"/>
      <c r="I152" s="82"/>
      <c r="J152" s="82"/>
      <c r="K152" s="16"/>
      <c r="L152" s="16"/>
      <c r="M152" s="16"/>
      <c r="N152" s="16"/>
    </row>
    <row r="153" spans="1:14" hidden="1">
      <c r="A153" s="16"/>
      <c r="B153" s="82"/>
      <c r="C153" s="82"/>
      <c r="D153" s="82"/>
      <c r="E153" s="82"/>
      <c r="F153" s="82"/>
      <c r="G153" s="82"/>
      <c r="H153" s="82"/>
      <c r="I153" s="82"/>
      <c r="J153" s="82"/>
      <c r="K153" s="16"/>
      <c r="L153" s="16"/>
      <c r="M153" s="16"/>
      <c r="N153" s="16"/>
    </row>
    <row r="154" spans="1:14" hidden="1">
      <c r="A154" s="16"/>
      <c r="B154" s="82"/>
      <c r="C154" s="82"/>
      <c r="D154" s="82"/>
      <c r="E154" s="82"/>
      <c r="F154" s="82"/>
      <c r="G154" s="82"/>
      <c r="H154" s="82"/>
      <c r="I154" s="82"/>
      <c r="J154" s="82"/>
      <c r="K154" s="16"/>
      <c r="L154" s="16"/>
      <c r="M154" s="16"/>
      <c r="N154" s="16"/>
    </row>
    <row r="155" spans="1:14" hidden="1">
      <c r="A155" s="16"/>
      <c r="B155" s="82"/>
      <c r="C155" s="82"/>
      <c r="D155" s="82"/>
      <c r="E155" s="82"/>
      <c r="F155" s="82"/>
      <c r="G155" s="82"/>
      <c r="H155" s="82"/>
      <c r="I155" s="82"/>
      <c r="J155" s="82"/>
      <c r="K155" s="16"/>
      <c r="L155" s="16"/>
      <c r="M155" s="16"/>
      <c r="N155" s="16"/>
    </row>
    <row r="156" spans="1:14" hidden="1">
      <c r="A156" s="16"/>
      <c r="B156" s="82"/>
      <c r="C156" s="82"/>
      <c r="D156" s="82"/>
      <c r="E156" s="82"/>
      <c r="F156" s="82"/>
      <c r="G156" s="82"/>
      <c r="H156" s="82"/>
      <c r="I156" s="82"/>
      <c r="J156" s="82"/>
      <c r="K156" s="16"/>
      <c r="L156" s="16"/>
      <c r="M156" s="16"/>
      <c r="N156" s="16"/>
    </row>
    <row r="157" spans="1:14" hidden="1">
      <c r="A157" s="16"/>
      <c r="B157" s="82"/>
      <c r="C157" s="82"/>
      <c r="D157" s="82"/>
      <c r="E157" s="82"/>
      <c r="F157" s="82"/>
      <c r="G157" s="82"/>
      <c r="H157" s="82"/>
      <c r="I157" s="82"/>
      <c r="J157" s="82"/>
      <c r="K157" s="16"/>
      <c r="L157" s="16"/>
      <c r="M157" s="16"/>
      <c r="N157" s="16"/>
    </row>
    <row r="158" spans="1:14" hidden="1">
      <c r="A158" s="16"/>
      <c r="B158" s="82"/>
      <c r="C158" s="82"/>
      <c r="D158" s="82"/>
      <c r="E158" s="82"/>
      <c r="F158" s="82"/>
      <c r="G158" s="82"/>
      <c r="H158" s="82"/>
      <c r="I158" s="82"/>
      <c r="J158" s="82"/>
      <c r="K158" s="16"/>
      <c r="L158" s="16"/>
      <c r="M158" s="16"/>
      <c r="N158" s="16"/>
    </row>
    <row r="159" spans="1:14" hidden="1">
      <c r="A159" s="16"/>
      <c r="B159" s="82"/>
      <c r="C159" s="82"/>
      <c r="D159" s="82"/>
      <c r="E159" s="82"/>
      <c r="F159" s="82"/>
      <c r="G159" s="82"/>
      <c r="H159" s="82"/>
      <c r="I159" s="82"/>
      <c r="J159" s="82"/>
      <c r="K159" s="16"/>
      <c r="L159" s="16"/>
      <c r="M159" s="16"/>
      <c r="N159" s="16"/>
    </row>
    <row r="160" spans="1:14" hidden="1">
      <c r="A160" s="16"/>
      <c r="B160" s="82"/>
      <c r="C160" s="82"/>
      <c r="D160" s="82"/>
      <c r="E160" s="82"/>
      <c r="F160" s="82"/>
      <c r="G160" s="82"/>
      <c r="H160" s="82"/>
      <c r="I160" s="82"/>
      <c r="J160" s="82"/>
      <c r="K160" s="16"/>
      <c r="L160" s="16"/>
      <c r="M160" s="16"/>
      <c r="N160" s="16"/>
    </row>
    <row r="161" spans="1:14" hidden="1">
      <c r="A161" s="16"/>
      <c r="B161" s="82"/>
      <c r="C161" s="82"/>
      <c r="D161" s="82"/>
      <c r="E161" s="82"/>
      <c r="F161" s="82"/>
      <c r="G161" s="82"/>
      <c r="H161" s="82"/>
      <c r="I161" s="82"/>
      <c r="J161" s="82"/>
      <c r="K161" s="16"/>
      <c r="L161" s="16"/>
      <c r="M161" s="16"/>
      <c r="N161" s="16"/>
    </row>
    <row r="162" spans="1:14" hidden="1">
      <c r="A162" s="16"/>
      <c r="B162" s="82"/>
      <c r="C162" s="82"/>
      <c r="D162" s="82"/>
      <c r="E162" s="82"/>
      <c r="F162" s="82"/>
      <c r="G162" s="82"/>
      <c r="H162" s="82"/>
      <c r="I162" s="82"/>
      <c r="J162" s="82"/>
      <c r="K162" s="16"/>
      <c r="L162" s="16"/>
      <c r="M162" s="16"/>
      <c r="N162" s="16"/>
    </row>
    <row r="163" spans="1:14" hidden="1">
      <c r="A163" s="16"/>
      <c r="B163" s="82"/>
      <c r="C163" s="82"/>
      <c r="D163" s="82"/>
      <c r="E163" s="82"/>
      <c r="F163" s="82"/>
      <c r="G163" s="82"/>
      <c r="H163" s="82"/>
      <c r="I163" s="82"/>
      <c r="J163" s="82"/>
      <c r="K163" s="16"/>
      <c r="L163" s="16"/>
      <c r="M163" s="16"/>
      <c r="N163" s="16"/>
    </row>
    <row r="164" spans="1:14" hidden="1">
      <c r="A164" s="16"/>
      <c r="B164" s="82"/>
      <c r="C164" s="82"/>
      <c r="D164" s="82"/>
      <c r="E164" s="82"/>
      <c r="F164" s="82"/>
      <c r="G164" s="82"/>
      <c r="H164" s="82"/>
      <c r="I164" s="82"/>
      <c r="J164" s="82"/>
      <c r="K164" s="16"/>
      <c r="L164" s="16"/>
      <c r="M164" s="16"/>
      <c r="N164" s="16"/>
    </row>
    <row r="165" spans="1:14" hidden="1">
      <c r="A165" s="16"/>
      <c r="B165" s="82"/>
      <c r="C165" s="82"/>
      <c r="D165" s="82"/>
      <c r="E165" s="82"/>
      <c r="F165" s="82"/>
      <c r="G165" s="82"/>
      <c r="H165" s="82"/>
      <c r="I165" s="82"/>
      <c r="J165" s="82"/>
      <c r="K165" s="16"/>
      <c r="L165" s="16"/>
      <c r="M165" s="16"/>
      <c r="N165" s="16"/>
    </row>
    <row r="166" spans="1:14" hidden="1">
      <c r="A166" s="16"/>
      <c r="B166" s="82"/>
      <c r="C166" s="82"/>
      <c r="D166" s="82"/>
      <c r="E166" s="82"/>
      <c r="F166" s="82"/>
      <c r="G166" s="82"/>
      <c r="H166" s="82"/>
      <c r="I166" s="82"/>
      <c r="J166" s="82"/>
      <c r="K166" s="16"/>
      <c r="L166" s="16"/>
      <c r="M166" s="16"/>
      <c r="N166" s="16"/>
    </row>
    <row r="167" spans="1:14" hidden="1">
      <c r="A167" s="16"/>
      <c r="B167" s="82"/>
      <c r="C167" s="82"/>
      <c r="D167" s="82"/>
      <c r="E167" s="82"/>
      <c r="F167" s="82"/>
      <c r="G167" s="82"/>
      <c r="H167" s="82"/>
      <c r="I167" s="82"/>
      <c r="J167" s="82"/>
      <c r="K167" s="16"/>
      <c r="L167" s="16"/>
      <c r="M167" s="16"/>
      <c r="N167" s="16"/>
    </row>
    <row r="168" spans="1:14" hidden="1">
      <c r="A168" s="16"/>
      <c r="B168" s="82"/>
      <c r="C168" s="82"/>
      <c r="D168" s="82"/>
      <c r="E168" s="82"/>
      <c r="F168" s="82"/>
      <c r="G168" s="82"/>
      <c r="H168" s="82"/>
      <c r="I168" s="82"/>
      <c r="J168" s="82"/>
      <c r="K168" s="16"/>
      <c r="L168" s="16"/>
      <c r="M168" s="16"/>
      <c r="N168" s="16"/>
    </row>
    <row r="169" spans="1:14" hidden="1">
      <c r="A169" s="16"/>
      <c r="B169" s="82"/>
      <c r="C169" s="82"/>
      <c r="D169" s="82"/>
      <c r="E169" s="82"/>
      <c r="F169" s="82"/>
      <c r="G169" s="82"/>
      <c r="H169" s="82"/>
      <c r="I169" s="82"/>
      <c r="J169" s="82"/>
      <c r="K169" s="16"/>
      <c r="L169" s="16"/>
      <c r="M169" s="16"/>
      <c r="N169" s="16"/>
    </row>
    <row r="170" spans="1:14" hidden="1">
      <c r="A170" s="16"/>
      <c r="B170" s="82"/>
      <c r="C170" s="82"/>
      <c r="D170" s="82"/>
      <c r="E170" s="82"/>
      <c r="F170" s="82"/>
      <c r="G170" s="82"/>
      <c r="H170" s="82"/>
      <c r="I170" s="82"/>
      <c r="J170" s="82"/>
      <c r="K170" s="16"/>
      <c r="L170" s="16"/>
      <c r="M170" s="16"/>
      <c r="N170" s="16"/>
    </row>
    <row r="171" spans="1:14" hidden="1">
      <c r="A171" s="16"/>
      <c r="B171" s="82"/>
      <c r="C171" s="82"/>
      <c r="D171" s="82"/>
      <c r="E171" s="82"/>
      <c r="F171" s="82"/>
      <c r="G171" s="82"/>
      <c r="H171" s="82"/>
      <c r="I171" s="82"/>
      <c r="J171" s="82"/>
      <c r="K171" s="16"/>
      <c r="L171" s="16"/>
      <c r="M171" s="16"/>
      <c r="N171" s="16"/>
    </row>
    <row r="172" spans="1:14" hidden="1">
      <c r="A172" s="16"/>
      <c r="B172" s="82"/>
      <c r="C172" s="82"/>
      <c r="D172" s="82"/>
      <c r="E172" s="82"/>
      <c r="F172" s="82"/>
      <c r="G172" s="82"/>
      <c r="H172" s="82"/>
      <c r="I172" s="82"/>
      <c r="J172" s="82"/>
      <c r="K172" s="16"/>
      <c r="L172" s="16"/>
      <c r="M172" s="16"/>
      <c r="N172" s="16"/>
    </row>
    <row r="173" spans="1:14" hidden="1">
      <c r="A173" s="16"/>
      <c r="B173" s="82"/>
      <c r="C173" s="82"/>
      <c r="D173" s="82"/>
      <c r="E173" s="82"/>
      <c r="F173" s="82"/>
      <c r="G173" s="82"/>
      <c r="H173" s="82"/>
      <c r="I173" s="82"/>
      <c r="J173" s="82"/>
      <c r="K173" s="16"/>
      <c r="L173" s="16"/>
      <c r="M173" s="16"/>
      <c r="N173" s="16"/>
    </row>
    <row r="174" spans="1:14" hidden="1">
      <c r="A174" s="16"/>
      <c r="B174" s="82"/>
      <c r="C174" s="82"/>
      <c r="D174" s="82"/>
      <c r="E174" s="82"/>
      <c r="F174" s="82"/>
      <c r="G174" s="82"/>
      <c r="H174" s="82"/>
      <c r="I174" s="82"/>
      <c r="J174" s="82"/>
      <c r="K174" s="16"/>
      <c r="L174" s="16"/>
      <c r="M174" s="16"/>
      <c r="N174" s="16"/>
    </row>
    <row r="175" spans="1:14" hidden="1">
      <c r="A175" s="16"/>
      <c r="B175" s="82"/>
      <c r="C175" s="82"/>
      <c r="D175" s="82"/>
      <c r="E175" s="82"/>
      <c r="F175" s="82"/>
      <c r="G175" s="82"/>
      <c r="H175" s="82"/>
      <c r="I175" s="82"/>
      <c r="J175" s="82"/>
      <c r="K175" s="16"/>
      <c r="L175" s="16"/>
      <c r="M175" s="16"/>
      <c r="N175" s="16"/>
    </row>
    <row r="176" spans="1:14" hidden="1">
      <c r="A176" s="16"/>
      <c r="B176" s="82"/>
      <c r="C176" s="82"/>
      <c r="D176" s="82"/>
      <c r="E176" s="82"/>
      <c r="F176" s="82"/>
      <c r="G176" s="82"/>
      <c r="H176" s="82"/>
      <c r="I176" s="82"/>
      <c r="J176" s="82"/>
      <c r="K176" s="16"/>
      <c r="L176" s="16"/>
      <c r="M176" s="16"/>
      <c r="N176" s="16"/>
    </row>
    <row r="177" spans="1:14" hidden="1">
      <c r="A177" s="16"/>
      <c r="B177" s="82"/>
      <c r="C177" s="82"/>
      <c r="D177" s="82"/>
      <c r="E177" s="82"/>
      <c r="F177" s="82"/>
      <c r="G177" s="82"/>
      <c r="H177" s="82"/>
      <c r="I177" s="82"/>
      <c r="J177" s="82"/>
      <c r="K177" s="16"/>
      <c r="L177" s="16"/>
      <c r="M177" s="16"/>
      <c r="N177" s="16"/>
    </row>
    <row r="178" spans="1:14" hidden="1">
      <c r="A178" s="16"/>
      <c r="B178" s="82"/>
      <c r="C178" s="82"/>
      <c r="D178" s="82"/>
      <c r="E178" s="82"/>
      <c r="F178" s="82"/>
      <c r="G178" s="82"/>
      <c r="H178" s="82"/>
      <c r="I178" s="82"/>
      <c r="J178" s="82"/>
      <c r="K178" s="16"/>
      <c r="L178" s="16"/>
      <c r="M178" s="16"/>
      <c r="N178" s="16"/>
    </row>
    <row r="179" spans="1:14" hidden="1">
      <c r="A179" s="16"/>
      <c r="B179" s="82"/>
      <c r="C179" s="82"/>
      <c r="D179" s="82"/>
      <c r="E179" s="82"/>
      <c r="F179" s="82"/>
      <c r="G179" s="82"/>
      <c r="H179" s="82"/>
      <c r="I179" s="82"/>
      <c r="J179" s="82"/>
      <c r="K179" s="16"/>
      <c r="L179" s="16"/>
      <c r="M179" s="16"/>
      <c r="N179" s="16"/>
    </row>
    <row r="180" spans="1:14" hidden="1">
      <c r="A180" s="16"/>
      <c r="B180" s="82"/>
      <c r="C180" s="82"/>
      <c r="D180" s="82"/>
      <c r="E180" s="82"/>
      <c r="F180" s="82"/>
      <c r="G180" s="82"/>
      <c r="H180" s="82"/>
      <c r="I180" s="82"/>
      <c r="J180" s="82"/>
      <c r="K180" s="16"/>
      <c r="L180" s="16"/>
      <c r="M180" s="16"/>
      <c r="N180" s="16"/>
    </row>
    <row r="181" spans="1:14" hidden="1">
      <c r="A181" s="16"/>
      <c r="B181" s="82"/>
      <c r="C181" s="82"/>
      <c r="D181" s="82"/>
      <c r="E181" s="82"/>
      <c r="F181" s="82"/>
      <c r="G181" s="82"/>
      <c r="H181" s="82"/>
      <c r="I181" s="82"/>
      <c r="J181" s="82"/>
      <c r="K181" s="16"/>
      <c r="L181" s="16"/>
      <c r="M181" s="16"/>
      <c r="N181" s="16"/>
    </row>
    <row r="182" spans="1:14" hidden="1">
      <c r="A182" s="16"/>
      <c r="B182" s="82"/>
      <c r="C182" s="82"/>
      <c r="D182" s="82"/>
      <c r="E182" s="82"/>
      <c r="F182" s="82"/>
      <c r="G182" s="82"/>
      <c r="H182" s="82"/>
      <c r="I182" s="82"/>
      <c r="J182" s="82"/>
      <c r="K182" s="16"/>
      <c r="L182" s="16"/>
      <c r="M182" s="16"/>
      <c r="N182" s="16"/>
    </row>
    <row r="183" spans="1:14" hidden="1">
      <c r="A183" s="16"/>
      <c r="B183" s="82"/>
      <c r="C183" s="82"/>
      <c r="D183" s="82"/>
      <c r="E183" s="82"/>
      <c r="F183" s="82"/>
      <c r="G183" s="82"/>
      <c r="H183" s="82"/>
      <c r="I183" s="82"/>
      <c r="J183" s="82"/>
      <c r="K183" s="16"/>
      <c r="L183" s="16"/>
      <c r="M183" s="16"/>
      <c r="N183" s="16"/>
    </row>
    <row r="184" spans="1:14" hidden="1">
      <c r="A184" s="16"/>
      <c r="B184" s="82"/>
      <c r="C184" s="82"/>
      <c r="D184" s="82"/>
      <c r="E184" s="82"/>
      <c r="F184" s="82"/>
      <c r="G184" s="82"/>
      <c r="H184" s="82"/>
      <c r="I184" s="82"/>
      <c r="J184" s="82"/>
      <c r="K184" s="16"/>
      <c r="L184" s="16"/>
      <c r="M184" s="16"/>
      <c r="N184" s="16"/>
    </row>
    <row r="185" spans="1:14" hidden="1">
      <c r="A185" s="16"/>
      <c r="B185" s="82"/>
      <c r="C185" s="82"/>
      <c r="D185" s="82"/>
      <c r="E185" s="82"/>
      <c r="F185" s="82"/>
      <c r="G185" s="82"/>
      <c r="H185" s="82"/>
      <c r="I185" s="82"/>
      <c r="J185" s="82"/>
      <c r="K185" s="16"/>
      <c r="L185" s="16"/>
      <c r="M185" s="16"/>
      <c r="N185" s="16"/>
    </row>
    <row r="186" spans="1:14" hidden="1">
      <c r="A186" s="16"/>
      <c r="B186" s="82"/>
      <c r="C186" s="82"/>
      <c r="D186" s="82"/>
      <c r="E186" s="82"/>
      <c r="F186" s="82"/>
      <c r="G186" s="82"/>
      <c r="H186" s="82"/>
      <c r="I186" s="82"/>
      <c r="J186" s="82"/>
      <c r="K186" s="16"/>
      <c r="L186" s="16"/>
      <c r="M186" s="16"/>
      <c r="N186" s="16"/>
    </row>
    <row r="187" spans="1:14" hidden="1">
      <c r="A187" s="16"/>
      <c r="B187" s="82"/>
      <c r="C187" s="82"/>
      <c r="D187" s="82"/>
      <c r="E187" s="82"/>
      <c r="F187" s="82"/>
      <c r="G187" s="82"/>
      <c r="H187" s="82"/>
      <c r="I187" s="82"/>
      <c r="J187" s="82"/>
      <c r="K187" s="16"/>
      <c r="L187" s="16"/>
      <c r="M187" s="16"/>
      <c r="N187" s="16"/>
    </row>
    <row r="188" spans="1:14" hidden="1">
      <c r="A188" s="16"/>
      <c r="B188" s="82"/>
      <c r="C188" s="82"/>
      <c r="D188" s="82"/>
      <c r="E188" s="82"/>
      <c r="F188" s="82"/>
      <c r="G188" s="82"/>
      <c r="H188" s="82"/>
      <c r="I188" s="82"/>
      <c r="J188" s="82"/>
      <c r="K188" s="16"/>
      <c r="L188" s="16"/>
      <c r="M188" s="16"/>
      <c r="N188" s="16"/>
    </row>
    <row r="189" spans="1:14" hidden="1">
      <c r="A189" s="16"/>
      <c r="B189" s="82"/>
      <c r="C189" s="82"/>
      <c r="D189" s="82"/>
      <c r="E189" s="82"/>
      <c r="F189" s="82"/>
      <c r="G189" s="82"/>
      <c r="H189" s="82"/>
      <c r="I189" s="82"/>
      <c r="J189" s="82"/>
      <c r="K189" s="16"/>
      <c r="L189" s="16"/>
      <c r="M189" s="16"/>
      <c r="N189" s="16"/>
    </row>
    <row r="190" spans="1:14" hidden="1">
      <c r="A190" s="16"/>
      <c r="B190" s="82"/>
      <c r="C190" s="82"/>
      <c r="D190" s="82"/>
      <c r="E190" s="82"/>
      <c r="F190" s="82"/>
      <c r="G190" s="82"/>
      <c r="H190" s="82"/>
      <c r="I190" s="82"/>
      <c r="J190" s="82"/>
      <c r="K190" s="16"/>
      <c r="L190" s="16"/>
      <c r="M190" s="16"/>
      <c r="N190" s="16"/>
    </row>
    <row r="191" spans="1:14" hidden="1">
      <c r="A191" s="16"/>
      <c r="B191" s="82"/>
      <c r="C191" s="82"/>
      <c r="D191" s="82"/>
      <c r="E191" s="82"/>
      <c r="F191" s="82"/>
      <c r="G191" s="82"/>
      <c r="H191" s="82"/>
      <c r="I191" s="82"/>
      <c r="J191" s="82"/>
      <c r="K191" s="16"/>
      <c r="L191" s="16"/>
      <c r="M191" s="16"/>
      <c r="N191" s="16"/>
    </row>
    <row r="192" spans="1:14" hidden="1">
      <c r="A192" s="16"/>
      <c r="B192" s="82"/>
      <c r="C192" s="82"/>
      <c r="D192" s="82"/>
      <c r="E192" s="82"/>
      <c r="F192" s="82"/>
      <c r="G192" s="82"/>
      <c r="H192" s="82"/>
      <c r="I192" s="82"/>
      <c r="J192" s="82"/>
      <c r="K192" s="16"/>
      <c r="L192" s="16"/>
      <c r="M192" s="16"/>
      <c r="N192" s="16"/>
    </row>
    <row r="193" spans="1:14" hidden="1">
      <c r="A193" s="16"/>
      <c r="B193" s="82"/>
      <c r="C193" s="82"/>
      <c r="D193" s="82"/>
      <c r="E193" s="82"/>
      <c r="F193" s="82"/>
      <c r="G193" s="82"/>
      <c r="H193" s="82"/>
      <c r="I193" s="82"/>
      <c r="J193" s="82"/>
      <c r="K193" s="16"/>
      <c r="L193" s="16"/>
      <c r="M193" s="16"/>
      <c r="N193" s="16"/>
    </row>
    <row r="194" spans="1:14" hidden="1">
      <c r="A194" s="16"/>
      <c r="B194" s="82"/>
      <c r="C194" s="82"/>
      <c r="D194" s="82"/>
      <c r="E194" s="82"/>
      <c r="F194" s="82"/>
      <c r="G194" s="82"/>
      <c r="H194" s="82"/>
      <c r="I194" s="82"/>
      <c r="J194" s="82"/>
      <c r="K194" s="16"/>
      <c r="L194" s="16"/>
      <c r="M194" s="16"/>
      <c r="N194" s="16"/>
    </row>
    <row r="195" spans="1:14" hidden="1">
      <c r="A195" s="16"/>
      <c r="B195" s="82"/>
      <c r="C195" s="82"/>
      <c r="D195" s="82"/>
      <c r="E195" s="82"/>
      <c r="F195" s="82"/>
      <c r="G195" s="82"/>
      <c r="H195" s="82"/>
      <c r="I195" s="82"/>
      <c r="J195" s="82"/>
      <c r="K195" s="16"/>
      <c r="L195" s="16"/>
      <c r="M195" s="16"/>
      <c r="N195" s="16"/>
    </row>
    <row r="196" spans="1:14" hidden="1">
      <c r="A196" s="16"/>
      <c r="B196" s="82"/>
      <c r="C196" s="82"/>
      <c r="D196" s="82"/>
      <c r="E196" s="82"/>
      <c r="F196" s="82"/>
      <c r="G196" s="82"/>
      <c r="H196" s="82"/>
      <c r="I196" s="82"/>
      <c r="J196" s="82"/>
      <c r="K196" s="16"/>
      <c r="L196" s="16"/>
      <c r="M196" s="16"/>
      <c r="N196" s="16"/>
    </row>
    <row r="197" spans="1:14" hidden="1">
      <c r="A197" s="16"/>
      <c r="B197" s="82"/>
      <c r="C197" s="82"/>
      <c r="D197" s="82"/>
      <c r="E197" s="82"/>
      <c r="F197" s="82"/>
      <c r="G197" s="82"/>
      <c r="H197" s="82"/>
      <c r="I197" s="82"/>
      <c r="J197" s="82"/>
      <c r="K197" s="16"/>
      <c r="L197" s="16"/>
      <c r="M197" s="16"/>
      <c r="N197" s="16"/>
    </row>
    <row r="198" spans="1:14" hidden="1">
      <c r="A198" s="16"/>
      <c r="B198" s="82"/>
      <c r="C198" s="82"/>
      <c r="D198" s="82"/>
      <c r="E198" s="82"/>
      <c r="F198" s="82"/>
      <c r="G198" s="82"/>
      <c r="H198" s="82"/>
      <c r="I198" s="82"/>
      <c r="J198" s="82"/>
      <c r="K198" s="16"/>
      <c r="L198" s="16"/>
      <c r="M198" s="16"/>
      <c r="N198" s="16"/>
    </row>
    <row r="199" spans="1:14" hidden="1">
      <c r="A199" s="16"/>
      <c r="B199" s="82"/>
      <c r="C199" s="82"/>
      <c r="D199" s="82"/>
      <c r="E199" s="82"/>
      <c r="F199" s="82"/>
      <c r="G199" s="82"/>
      <c r="H199" s="82"/>
      <c r="I199" s="82"/>
      <c r="J199" s="82"/>
      <c r="K199" s="16"/>
      <c r="L199" s="16"/>
      <c r="M199" s="16"/>
      <c r="N199" s="16"/>
    </row>
    <row r="200" spans="1:14" hidden="1">
      <c r="A200" s="16"/>
      <c r="B200" s="82"/>
      <c r="C200" s="82"/>
      <c r="D200" s="82"/>
      <c r="E200" s="82"/>
      <c r="F200" s="82"/>
      <c r="G200" s="82"/>
      <c r="H200" s="82"/>
      <c r="I200" s="82"/>
      <c r="J200" s="82"/>
      <c r="K200" s="16"/>
      <c r="L200" s="16"/>
      <c r="M200" s="16"/>
      <c r="N200" s="16"/>
    </row>
    <row r="201" spans="1:14" hidden="1">
      <c r="A201" s="16"/>
      <c r="B201" s="82"/>
      <c r="C201" s="82"/>
      <c r="D201" s="82"/>
      <c r="E201" s="82"/>
      <c r="F201" s="82"/>
      <c r="G201" s="82"/>
      <c r="H201" s="82"/>
      <c r="I201" s="82"/>
      <c r="J201" s="82"/>
      <c r="K201" s="16"/>
      <c r="L201" s="16"/>
      <c r="M201" s="16"/>
      <c r="N201" s="16"/>
    </row>
  </sheetData>
  <sheetProtection password="9293" sheet="1" objects="1" scenarios="1" formatCells="0" formatColumns="0" formatRows="0" insertColumns="0" insertRows="0" insertHyperlinks="0" deleteColumns="0" deleteRows="0" sort="0" autoFilter="0"/>
  <mergeCells count="10">
    <mergeCell ref="C121:J126"/>
    <mergeCell ref="C8:D8"/>
    <mergeCell ref="C9:D9"/>
    <mergeCell ref="C10:D10"/>
    <mergeCell ref="C11:D11"/>
    <mergeCell ref="C4:D4"/>
    <mergeCell ref="C5:D5"/>
    <mergeCell ref="C3:D3"/>
    <mergeCell ref="C6:D6"/>
    <mergeCell ref="C7:D7"/>
  </mergeCells>
  <phoneticPr fontId="0" type="noConversion"/>
  <conditionalFormatting sqref="J118">
    <cfRule type="containsText" dxfId="15" priority="30" stopIfTrue="1" operator="containsText" text="JA">
      <formula>NOT(ISERROR(SEARCH("JA",J118)))</formula>
    </cfRule>
    <cfRule type="containsText" dxfId="14" priority="31" stopIfTrue="1" operator="containsText" text="NEE">
      <formula>NOT(ISERROR(SEARCH("NEE",J118)))</formula>
    </cfRule>
  </conditionalFormatting>
  <conditionalFormatting sqref="J119">
    <cfRule type="containsText" dxfId="13" priority="24" stopIfTrue="1" operator="containsText" text="geen vergoeding">
      <formula>NOT(ISERROR(SEARCH("geen vergoeding",J119)))</formula>
    </cfRule>
    <cfRule type="notContainsText" dxfId="12" priority="25" stopIfTrue="1" operator="notContains" text="geen vergoeding">
      <formula>ISERROR(SEARCH("geen vergoeding",J119))</formula>
    </cfRule>
  </conditionalFormatting>
  <conditionalFormatting sqref="J15 J69:J115">
    <cfRule type="cellIs" dxfId="11" priority="4" stopIfTrue="1" operator="lessThan">
      <formula>$J$117</formula>
    </cfRule>
  </conditionalFormatting>
  <conditionalFormatting sqref="J48:J68">
    <cfRule type="cellIs" dxfId="10" priority="3" stopIfTrue="1" operator="lessThan">
      <formula>$J$117</formula>
    </cfRule>
  </conditionalFormatting>
  <conditionalFormatting sqref="J27:J47">
    <cfRule type="cellIs" dxfId="9" priority="2" stopIfTrue="1" operator="lessThan">
      <formula>$J$117</formula>
    </cfRule>
  </conditionalFormatting>
  <conditionalFormatting sqref="J16:J26">
    <cfRule type="cellIs" dxfId="8" priority="1" stopIfTrue="1" operator="lessThan">
      <formula>$J$117</formula>
    </cfRule>
  </conditionalFormatting>
  <dataValidations count="3">
    <dataValidation type="list" allowBlank="1" showInputMessage="1" showErrorMessage="1" sqref="C7">
      <formula1>"Man,Vrouw"</formula1>
    </dataValidation>
    <dataValidation type="whole" allowBlank="1" showInputMessage="1" showErrorMessage="1" sqref="C3:D3">
      <formula1>0</formula1>
      <formula2>9.99999999999999E+35</formula2>
    </dataValidation>
    <dataValidation type="date" allowBlank="1" showInputMessage="1" showErrorMessage="1" error="Datum moet in 2019 zijn." sqref="D15:E115">
      <formula1>43466</formula1>
      <formula2>43830</formula2>
    </dataValidation>
  </dataValidations>
  <pageMargins left="0.25" right="0.25" top="0.75" bottom="0.75" header="0.3" footer="0.3"/>
  <pageSetup paperSize="9" scale="69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Zorgaanbieders!$A$2:$A$368</xm:f>
          </x14:formula1>
          <xm:sqref>C4:D4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2"/>
  <sheetViews>
    <sheetView zoomScale="85" zoomScaleNormal="85" workbookViewId="0">
      <selection activeCell="C15" sqref="C15"/>
    </sheetView>
  </sheetViews>
  <sheetFormatPr defaultColWidth="0" defaultRowHeight="14.4" zeroHeight="1"/>
  <cols>
    <col min="1" max="1" width="2.88671875" style="1" customWidth="1"/>
    <col min="2" max="2" width="42.109375" style="1" customWidth="1"/>
    <col min="3" max="3" width="38.33203125" style="1" customWidth="1"/>
    <col min="4" max="4" width="16.33203125" style="1" customWidth="1"/>
    <col min="5" max="5" width="14.88671875" style="1" customWidth="1"/>
    <col min="6" max="6" width="13.33203125" style="1" customWidth="1"/>
    <col min="7" max="7" width="16" style="1" customWidth="1"/>
    <col min="8" max="8" width="16.44140625" style="1" customWidth="1"/>
    <col min="9" max="9" width="21.33203125" style="1" customWidth="1"/>
    <col min="10" max="10" width="24.88671875" style="1" customWidth="1"/>
    <col min="11" max="11" width="19.33203125" style="1" hidden="1" customWidth="1"/>
    <col min="12" max="13" width="0" style="1" hidden="1" customWidth="1"/>
    <col min="14" max="16384" width="9.109375" style="1" hidden="1"/>
  </cols>
  <sheetData>
    <row r="1" spans="2:11" ht="15" thickBot="1"/>
    <row r="2" spans="2:11" ht="15" thickBot="1">
      <c r="B2" s="28" t="s">
        <v>410</v>
      </c>
      <c r="C2" s="22"/>
      <c r="D2" s="23"/>
    </row>
    <row r="3" spans="2:11">
      <c r="B3" s="29" t="s">
        <v>19</v>
      </c>
      <c r="C3" s="226"/>
      <c r="D3" s="227"/>
      <c r="E3" s="9"/>
    </row>
    <row r="4" spans="2:11">
      <c r="B4" s="30" t="s">
        <v>24</v>
      </c>
      <c r="C4" s="222"/>
      <c r="D4" s="223"/>
      <c r="E4" s="10"/>
    </row>
    <row r="5" spans="2:11">
      <c r="B5" s="30" t="s">
        <v>25</v>
      </c>
      <c r="C5" s="240" t="str">
        <f>IF(C4="","",VLOOKUP(C4,Zorgaanbieders!A:B,2,FALSE))</f>
        <v/>
      </c>
      <c r="D5" s="241"/>
      <c r="E5" s="10"/>
    </row>
    <row r="6" spans="2:11">
      <c r="B6" s="31" t="s">
        <v>7</v>
      </c>
      <c r="C6" s="228"/>
      <c r="D6" s="229"/>
    </row>
    <row r="7" spans="2:11">
      <c r="B7" s="31" t="s">
        <v>18</v>
      </c>
      <c r="C7" s="228"/>
      <c r="D7" s="229"/>
      <c r="E7" s="8" t="str">
        <f>IF(C6="","",IF(C7="","U dient het geslacht in te vullen",""))</f>
        <v/>
      </c>
    </row>
    <row r="8" spans="2:11">
      <c r="B8" s="31" t="s">
        <v>20</v>
      </c>
      <c r="C8" s="228"/>
      <c r="D8" s="229"/>
      <c r="E8" s="8" t="str">
        <f>IF(B15="","",IF(C8="","U dient de naam van de arts in te vullen",""))</f>
        <v/>
      </c>
    </row>
    <row r="9" spans="2:11">
      <c r="B9" s="31" t="s">
        <v>21</v>
      </c>
      <c r="C9" s="236"/>
      <c r="D9" s="237"/>
      <c r="E9" s="8" t="str">
        <f>IF(B15="","",IF(C9="","U dient het telefoonnummer van de arts in te vullen",""))</f>
        <v/>
      </c>
    </row>
    <row r="10" spans="2:11">
      <c r="B10" s="31"/>
      <c r="C10" s="228"/>
      <c r="D10" s="229"/>
      <c r="E10" s="8"/>
    </row>
    <row r="11" spans="2:11" ht="15" thickBot="1">
      <c r="B11" s="32"/>
      <c r="C11" s="238"/>
      <c r="D11" s="239"/>
      <c r="E11" s="8"/>
    </row>
    <row r="12" spans="2:11" ht="15" thickBot="1">
      <c r="B12" s="2"/>
      <c r="C12" s="3"/>
      <c r="D12" s="3"/>
      <c r="E12" s="3"/>
      <c r="F12" s="3"/>
      <c r="G12" s="3"/>
      <c r="H12" s="4"/>
      <c r="I12" s="4"/>
      <c r="J12" s="4"/>
      <c r="K12" s="4"/>
    </row>
    <row r="13" spans="2:11" ht="9.75" customHeight="1" thickBot="1">
      <c r="B13" s="13"/>
      <c r="C13" s="14"/>
      <c r="D13" s="14"/>
      <c r="E13" s="14"/>
      <c r="F13" s="14"/>
      <c r="G13" s="14"/>
      <c r="H13" s="14"/>
      <c r="I13" s="14"/>
      <c r="J13" s="15"/>
    </row>
    <row r="14" spans="2:11" ht="52.8">
      <c r="B14" s="33" t="s">
        <v>258</v>
      </c>
      <c r="C14" s="34" t="s">
        <v>235</v>
      </c>
      <c r="D14" s="35" t="s">
        <v>236</v>
      </c>
      <c r="E14" s="35" t="s">
        <v>237</v>
      </c>
      <c r="F14" s="34" t="s">
        <v>13</v>
      </c>
      <c r="G14" s="36" t="s">
        <v>12</v>
      </c>
      <c r="H14" s="37" t="s">
        <v>14</v>
      </c>
      <c r="I14" s="38" t="s">
        <v>15</v>
      </c>
      <c r="J14" s="39" t="s">
        <v>10</v>
      </c>
    </row>
    <row r="15" spans="2:11">
      <c r="B15" s="40"/>
      <c r="C15" s="41"/>
      <c r="D15" s="42"/>
      <c r="E15" s="43"/>
      <c r="F15" s="44" t="str">
        <f>IF(D15="","",((E15-D15)+1)/7/4)</f>
        <v/>
      </c>
      <c r="G15" s="45"/>
      <c r="H15" s="46"/>
      <c r="I15" s="47" t="str">
        <f t="shared" ref="I15:I115" si="0">IF(D15="","",G15*H15)</f>
        <v/>
      </c>
      <c r="J15" s="48" t="str">
        <f t="shared" ref="J15:J115" si="1">IF(D15="","",I15/F15)</f>
        <v/>
      </c>
    </row>
    <row r="16" spans="2:11">
      <c r="B16" s="40"/>
      <c r="C16" s="41"/>
      <c r="D16" s="49"/>
      <c r="E16" s="50"/>
      <c r="F16" s="51" t="str">
        <f t="shared" ref="F16:F25" si="2">IF(D16="","",((E16-D16)+1)/7/4)</f>
        <v/>
      </c>
      <c r="G16" s="45"/>
      <c r="H16" s="46"/>
      <c r="I16" s="52" t="str">
        <f t="shared" ref="I16:I25" si="3">IF(D16="","",G16*H16)</f>
        <v/>
      </c>
      <c r="J16" s="48" t="str">
        <f t="shared" ref="J16:J25" si="4">IF(D16="","",I16/F16)</f>
        <v/>
      </c>
    </row>
    <row r="17" spans="2:10">
      <c r="B17" s="40"/>
      <c r="C17" s="41"/>
      <c r="D17" s="49"/>
      <c r="E17" s="50"/>
      <c r="F17" s="51" t="str">
        <f t="shared" si="2"/>
        <v/>
      </c>
      <c r="G17" s="45"/>
      <c r="H17" s="46"/>
      <c r="I17" s="52" t="str">
        <f t="shared" si="3"/>
        <v/>
      </c>
      <c r="J17" s="48" t="str">
        <f t="shared" si="4"/>
        <v/>
      </c>
    </row>
    <row r="18" spans="2:10">
      <c r="B18" s="40"/>
      <c r="C18" s="41"/>
      <c r="D18" s="49"/>
      <c r="E18" s="50"/>
      <c r="F18" s="51" t="str">
        <f t="shared" si="2"/>
        <v/>
      </c>
      <c r="G18" s="45"/>
      <c r="H18" s="46"/>
      <c r="I18" s="52" t="str">
        <f t="shared" si="3"/>
        <v/>
      </c>
      <c r="J18" s="48" t="str">
        <f t="shared" si="4"/>
        <v/>
      </c>
    </row>
    <row r="19" spans="2:10">
      <c r="B19" s="40"/>
      <c r="C19" s="41"/>
      <c r="D19" s="49"/>
      <c r="E19" s="50"/>
      <c r="F19" s="51" t="str">
        <f t="shared" si="2"/>
        <v/>
      </c>
      <c r="G19" s="45"/>
      <c r="H19" s="46"/>
      <c r="I19" s="52" t="str">
        <f t="shared" si="3"/>
        <v/>
      </c>
      <c r="J19" s="48" t="str">
        <f t="shared" si="4"/>
        <v/>
      </c>
    </row>
    <row r="20" spans="2:10">
      <c r="B20" s="40"/>
      <c r="C20" s="41"/>
      <c r="D20" s="49"/>
      <c r="E20" s="50"/>
      <c r="F20" s="51" t="str">
        <f t="shared" si="2"/>
        <v/>
      </c>
      <c r="G20" s="45"/>
      <c r="H20" s="46"/>
      <c r="I20" s="52" t="str">
        <f t="shared" si="3"/>
        <v/>
      </c>
      <c r="J20" s="48" t="str">
        <f t="shared" si="4"/>
        <v/>
      </c>
    </row>
    <row r="21" spans="2:10">
      <c r="B21" s="40"/>
      <c r="C21" s="41"/>
      <c r="D21" s="49"/>
      <c r="E21" s="50"/>
      <c r="F21" s="51" t="str">
        <f t="shared" si="2"/>
        <v/>
      </c>
      <c r="G21" s="45"/>
      <c r="H21" s="46"/>
      <c r="I21" s="52" t="str">
        <f t="shared" si="3"/>
        <v/>
      </c>
      <c r="J21" s="48" t="str">
        <f t="shared" si="4"/>
        <v/>
      </c>
    </row>
    <row r="22" spans="2:10">
      <c r="B22" s="40"/>
      <c r="C22" s="41"/>
      <c r="D22" s="49"/>
      <c r="E22" s="50"/>
      <c r="F22" s="51" t="str">
        <f t="shared" si="2"/>
        <v/>
      </c>
      <c r="G22" s="45"/>
      <c r="H22" s="46"/>
      <c r="I22" s="52" t="str">
        <f t="shared" si="3"/>
        <v/>
      </c>
      <c r="J22" s="48" t="str">
        <f t="shared" si="4"/>
        <v/>
      </c>
    </row>
    <row r="23" spans="2:10">
      <c r="B23" s="40"/>
      <c r="C23" s="41"/>
      <c r="D23" s="49"/>
      <c r="E23" s="50"/>
      <c r="F23" s="51" t="str">
        <f t="shared" si="2"/>
        <v/>
      </c>
      <c r="G23" s="45"/>
      <c r="H23" s="46"/>
      <c r="I23" s="52" t="str">
        <f t="shared" si="3"/>
        <v/>
      </c>
      <c r="J23" s="48" t="str">
        <f t="shared" si="4"/>
        <v/>
      </c>
    </row>
    <row r="24" spans="2:10">
      <c r="B24" s="40"/>
      <c r="C24" s="41"/>
      <c r="D24" s="49"/>
      <c r="E24" s="50"/>
      <c r="F24" s="51" t="str">
        <f t="shared" si="2"/>
        <v/>
      </c>
      <c r="G24" s="45"/>
      <c r="H24" s="46"/>
      <c r="I24" s="52" t="str">
        <f t="shared" si="3"/>
        <v/>
      </c>
      <c r="J24" s="48" t="str">
        <f t="shared" si="4"/>
        <v/>
      </c>
    </row>
    <row r="25" spans="2:10">
      <c r="B25" s="40"/>
      <c r="C25" s="41"/>
      <c r="D25" s="49"/>
      <c r="E25" s="50"/>
      <c r="F25" s="51" t="str">
        <f t="shared" si="2"/>
        <v/>
      </c>
      <c r="G25" s="45"/>
      <c r="H25" s="46"/>
      <c r="I25" s="52" t="str">
        <f t="shared" si="3"/>
        <v/>
      </c>
      <c r="J25" s="48" t="str">
        <f t="shared" si="4"/>
        <v/>
      </c>
    </row>
    <row r="26" spans="2:10">
      <c r="B26" s="40"/>
      <c r="C26" s="41"/>
      <c r="D26" s="49"/>
      <c r="E26" s="50"/>
      <c r="F26" s="51" t="str">
        <f t="shared" ref="F26:F37" si="5">IF(D26="","",((E26-D26)+1)/7/4)</f>
        <v/>
      </c>
      <c r="G26" s="45"/>
      <c r="H26" s="46"/>
      <c r="I26" s="52" t="str">
        <f t="shared" si="0"/>
        <v/>
      </c>
      <c r="J26" s="48" t="str">
        <f t="shared" si="1"/>
        <v/>
      </c>
    </row>
    <row r="27" spans="2:10">
      <c r="B27" s="40"/>
      <c r="C27" s="41"/>
      <c r="D27" s="49"/>
      <c r="E27" s="50"/>
      <c r="F27" s="51" t="str">
        <f t="shared" si="5"/>
        <v/>
      </c>
      <c r="G27" s="45"/>
      <c r="H27" s="46"/>
      <c r="I27" s="52" t="str">
        <f t="shared" si="0"/>
        <v/>
      </c>
      <c r="J27" s="48" t="str">
        <f t="shared" si="1"/>
        <v/>
      </c>
    </row>
    <row r="28" spans="2:10">
      <c r="B28" s="40"/>
      <c r="C28" s="41"/>
      <c r="D28" s="49"/>
      <c r="E28" s="50"/>
      <c r="F28" s="51" t="str">
        <f t="shared" si="5"/>
        <v/>
      </c>
      <c r="G28" s="45"/>
      <c r="H28" s="46"/>
      <c r="I28" s="52" t="str">
        <f t="shared" si="0"/>
        <v/>
      </c>
      <c r="J28" s="48" t="str">
        <f t="shared" si="1"/>
        <v/>
      </c>
    </row>
    <row r="29" spans="2:10">
      <c r="B29" s="40"/>
      <c r="C29" s="41"/>
      <c r="D29" s="49"/>
      <c r="E29" s="50"/>
      <c r="F29" s="51" t="str">
        <f t="shared" si="5"/>
        <v/>
      </c>
      <c r="G29" s="45"/>
      <c r="H29" s="46"/>
      <c r="I29" s="52" t="str">
        <f t="shared" si="0"/>
        <v/>
      </c>
      <c r="J29" s="48" t="str">
        <f t="shared" si="1"/>
        <v/>
      </c>
    </row>
    <row r="30" spans="2:10">
      <c r="B30" s="40"/>
      <c r="C30" s="41"/>
      <c r="D30" s="49"/>
      <c r="E30" s="50"/>
      <c r="F30" s="51" t="str">
        <f t="shared" si="5"/>
        <v/>
      </c>
      <c r="G30" s="45"/>
      <c r="H30" s="46"/>
      <c r="I30" s="52" t="str">
        <f t="shared" si="0"/>
        <v/>
      </c>
      <c r="J30" s="48" t="str">
        <f t="shared" si="1"/>
        <v/>
      </c>
    </row>
    <row r="31" spans="2:10">
      <c r="B31" s="40"/>
      <c r="C31" s="41"/>
      <c r="D31" s="49"/>
      <c r="E31" s="50"/>
      <c r="F31" s="51" t="str">
        <f t="shared" si="5"/>
        <v/>
      </c>
      <c r="G31" s="45"/>
      <c r="H31" s="46"/>
      <c r="I31" s="52" t="str">
        <f t="shared" si="0"/>
        <v/>
      </c>
      <c r="J31" s="48" t="str">
        <f t="shared" si="1"/>
        <v/>
      </c>
    </row>
    <row r="32" spans="2:10">
      <c r="B32" s="40"/>
      <c r="C32" s="41"/>
      <c r="D32" s="49"/>
      <c r="E32" s="50"/>
      <c r="F32" s="51" t="str">
        <f t="shared" si="5"/>
        <v/>
      </c>
      <c r="G32" s="45"/>
      <c r="H32" s="46"/>
      <c r="I32" s="52" t="str">
        <f t="shared" si="0"/>
        <v/>
      </c>
      <c r="J32" s="48" t="str">
        <f t="shared" si="1"/>
        <v/>
      </c>
    </row>
    <row r="33" spans="2:10">
      <c r="B33" s="40"/>
      <c r="C33" s="41"/>
      <c r="D33" s="49"/>
      <c r="E33" s="50"/>
      <c r="F33" s="51" t="str">
        <f t="shared" si="5"/>
        <v/>
      </c>
      <c r="G33" s="45"/>
      <c r="H33" s="46"/>
      <c r="I33" s="52" t="str">
        <f t="shared" si="0"/>
        <v/>
      </c>
      <c r="J33" s="48" t="str">
        <f t="shared" si="1"/>
        <v/>
      </c>
    </row>
    <row r="34" spans="2:10">
      <c r="B34" s="40"/>
      <c r="C34" s="41"/>
      <c r="D34" s="49"/>
      <c r="E34" s="50"/>
      <c r="F34" s="51" t="str">
        <f t="shared" si="5"/>
        <v/>
      </c>
      <c r="G34" s="45"/>
      <c r="H34" s="46"/>
      <c r="I34" s="52" t="str">
        <f t="shared" si="0"/>
        <v/>
      </c>
      <c r="J34" s="48" t="str">
        <f t="shared" si="1"/>
        <v/>
      </c>
    </row>
    <row r="35" spans="2:10">
      <c r="B35" s="40"/>
      <c r="C35" s="41"/>
      <c r="D35" s="49"/>
      <c r="E35" s="50"/>
      <c r="F35" s="51" t="str">
        <f t="shared" si="5"/>
        <v/>
      </c>
      <c r="G35" s="45"/>
      <c r="H35" s="46"/>
      <c r="I35" s="52" t="str">
        <f t="shared" si="0"/>
        <v/>
      </c>
      <c r="J35" s="48" t="str">
        <f t="shared" si="1"/>
        <v/>
      </c>
    </row>
    <row r="36" spans="2:10">
      <c r="B36" s="40"/>
      <c r="C36" s="41"/>
      <c r="D36" s="49"/>
      <c r="E36" s="50"/>
      <c r="F36" s="51" t="str">
        <f t="shared" si="5"/>
        <v/>
      </c>
      <c r="G36" s="45"/>
      <c r="H36" s="46"/>
      <c r="I36" s="52" t="str">
        <f t="shared" si="0"/>
        <v/>
      </c>
      <c r="J36" s="48" t="str">
        <f t="shared" si="1"/>
        <v/>
      </c>
    </row>
    <row r="37" spans="2:10">
      <c r="B37" s="40"/>
      <c r="C37" s="41"/>
      <c r="D37" s="49"/>
      <c r="E37" s="50"/>
      <c r="F37" s="51" t="str">
        <f t="shared" si="5"/>
        <v/>
      </c>
      <c r="G37" s="45"/>
      <c r="H37" s="46"/>
      <c r="I37" s="52" t="str">
        <f t="shared" si="0"/>
        <v/>
      </c>
      <c r="J37" s="48" t="str">
        <f t="shared" si="1"/>
        <v/>
      </c>
    </row>
    <row r="38" spans="2:10">
      <c r="B38" s="40"/>
      <c r="C38" s="41"/>
      <c r="D38" s="49"/>
      <c r="E38" s="50"/>
      <c r="F38" s="51" t="str">
        <f t="shared" ref="F38:F58" si="6">IF(D38="","",((E38-D38)+1)/7/4)</f>
        <v/>
      </c>
      <c r="G38" s="45"/>
      <c r="H38" s="46"/>
      <c r="I38" s="52" t="str">
        <f t="shared" ref="I38:I58" si="7">IF(D38="","",G38*H38)</f>
        <v/>
      </c>
      <c r="J38" s="48" t="str">
        <f t="shared" ref="J38:J58" si="8">IF(D38="","",I38/F38)</f>
        <v/>
      </c>
    </row>
    <row r="39" spans="2:10">
      <c r="B39" s="40"/>
      <c r="C39" s="41"/>
      <c r="D39" s="49"/>
      <c r="E39" s="50"/>
      <c r="F39" s="51" t="str">
        <f t="shared" si="6"/>
        <v/>
      </c>
      <c r="G39" s="45"/>
      <c r="H39" s="46"/>
      <c r="I39" s="52" t="str">
        <f t="shared" si="7"/>
        <v/>
      </c>
      <c r="J39" s="48" t="str">
        <f t="shared" si="8"/>
        <v/>
      </c>
    </row>
    <row r="40" spans="2:10">
      <c r="B40" s="40"/>
      <c r="C40" s="41"/>
      <c r="D40" s="49"/>
      <c r="E40" s="50"/>
      <c r="F40" s="51" t="str">
        <f t="shared" si="6"/>
        <v/>
      </c>
      <c r="G40" s="45"/>
      <c r="H40" s="46"/>
      <c r="I40" s="52" t="str">
        <f t="shared" si="7"/>
        <v/>
      </c>
      <c r="J40" s="48" t="str">
        <f t="shared" si="8"/>
        <v/>
      </c>
    </row>
    <row r="41" spans="2:10">
      <c r="B41" s="40"/>
      <c r="C41" s="41"/>
      <c r="D41" s="49"/>
      <c r="E41" s="50"/>
      <c r="F41" s="51" t="str">
        <f t="shared" si="6"/>
        <v/>
      </c>
      <c r="G41" s="45"/>
      <c r="H41" s="46"/>
      <c r="I41" s="52" t="str">
        <f t="shared" si="7"/>
        <v/>
      </c>
      <c r="J41" s="48" t="str">
        <f t="shared" si="8"/>
        <v/>
      </c>
    </row>
    <row r="42" spans="2:10">
      <c r="B42" s="40"/>
      <c r="C42" s="41"/>
      <c r="D42" s="49"/>
      <c r="E42" s="50"/>
      <c r="F42" s="51" t="str">
        <f t="shared" si="6"/>
        <v/>
      </c>
      <c r="G42" s="45"/>
      <c r="H42" s="46"/>
      <c r="I42" s="52" t="str">
        <f t="shared" si="7"/>
        <v/>
      </c>
      <c r="J42" s="48" t="str">
        <f t="shared" si="8"/>
        <v/>
      </c>
    </row>
    <row r="43" spans="2:10">
      <c r="B43" s="40"/>
      <c r="C43" s="41"/>
      <c r="D43" s="49"/>
      <c r="E43" s="50"/>
      <c r="F43" s="51" t="str">
        <f t="shared" si="6"/>
        <v/>
      </c>
      <c r="G43" s="45"/>
      <c r="H43" s="46"/>
      <c r="I43" s="52" t="str">
        <f t="shared" si="7"/>
        <v/>
      </c>
      <c r="J43" s="48" t="str">
        <f t="shared" si="8"/>
        <v/>
      </c>
    </row>
    <row r="44" spans="2:10">
      <c r="B44" s="40"/>
      <c r="C44" s="41"/>
      <c r="D44" s="49"/>
      <c r="E44" s="50"/>
      <c r="F44" s="51" t="str">
        <f t="shared" si="6"/>
        <v/>
      </c>
      <c r="G44" s="45"/>
      <c r="H44" s="46"/>
      <c r="I44" s="52" t="str">
        <f t="shared" si="7"/>
        <v/>
      </c>
      <c r="J44" s="48" t="str">
        <f t="shared" si="8"/>
        <v/>
      </c>
    </row>
    <row r="45" spans="2:10">
      <c r="B45" s="40"/>
      <c r="C45" s="41"/>
      <c r="D45" s="49"/>
      <c r="E45" s="50"/>
      <c r="F45" s="51" t="str">
        <f t="shared" si="6"/>
        <v/>
      </c>
      <c r="G45" s="45"/>
      <c r="H45" s="46"/>
      <c r="I45" s="52" t="str">
        <f t="shared" si="7"/>
        <v/>
      </c>
      <c r="J45" s="48" t="str">
        <f t="shared" si="8"/>
        <v/>
      </c>
    </row>
    <row r="46" spans="2:10">
      <c r="B46" s="40"/>
      <c r="C46" s="41"/>
      <c r="D46" s="49"/>
      <c r="E46" s="50"/>
      <c r="F46" s="51" t="str">
        <f t="shared" si="6"/>
        <v/>
      </c>
      <c r="G46" s="45"/>
      <c r="H46" s="46"/>
      <c r="I46" s="52" t="str">
        <f t="shared" si="7"/>
        <v/>
      </c>
      <c r="J46" s="48" t="str">
        <f t="shared" si="8"/>
        <v/>
      </c>
    </row>
    <row r="47" spans="2:10">
      <c r="B47" s="40"/>
      <c r="C47" s="41"/>
      <c r="D47" s="49"/>
      <c r="E47" s="50"/>
      <c r="F47" s="51" t="str">
        <f t="shared" si="6"/>
        <v/>
      </c>
      <c r="G47" s="45"/>
      <c r="H47" s="46"/>
      <c r="I47" s="52" t="str">
        <f t="shared" si="7"/>
        <v/>
      </c>
      <c r="J47" s="48" t="str">
        <f t="shared" si="8"/>
        <v/>
      </c>
    </row>
    <row r="48" spans="2:10">
      <c r="B48" s="40"/>
      <c r="C48" s="41"/>
      <c r="D48" s="49"/>
      <c r="E48" s="50"/>
      <c r="F48" s="51" t="str">
        <f t="shared" si="6"/>
        <v/>
      </c>
      <c r="G48" s="45"/>
      <c r="H48" s="46"/>
      <c r="I48" s="52" t="str">
        <f t="shared" si="7"/>
        <v/>
      </c>
      <c r="J48" s="48" t="str">
        <f t="shared" si="8"/>
        <v/>
      </c>
    </row>
    <row r="49" spans="2:12">
      <c r="B49" s="40"/>
      <c r="C49" s="41"/>
      <c r="D49" s="49"/>
      <c r="E49" s="50"/>
      <c r="F49" s="51" t="str">
        <f t="shared" si="6"/>
        <v/>
      </c>
      <c r="G49" s="45"/>
      <c r="H49" s="46"/>
      <c r="I49" s="52" t="str">
        <f t="shared" si="7"/>
        <v/>
      </c>
      <c r="J49" s="48" t="str">
        <f t="shared" si="8"/>
        <v/>
      </c>
    </row>
    <row r="50" spans="2:12">
      <c r="B50" s="40"/>
      <c r="C50" s="41"/>
      <c r="D50" s="49"/>
      <c r="E50" s="50"/>
      <c r="F50" s="51" t="str">
        <f t="shared" si="6"/>
        <v/>
      </c>
      <c r="G50" s="45"/>
      <c r="H50" s="46"/>
      <c r="I50" s="52" t="str">
        <f t="shared" si="7"/>
        <v/>
      </c>
      <c r="J50" s="48" t="str">
        <f t="shared" si="8"/>
        <v/>
      </c>
    </row>
    <row r="51" spans="2:12">
      <c r="B51" s="40"/>
      <c r="C51" s="41"/>
      <c r="D51" s="49"/>
      <c r="E51" s="50"/>
      <c r="F51" s="51" t="str">
        <f t="shared" si="6"/>
        <v/>
      </c>
      <c r="G51" s="45"/>
      <c r="H51" s="46"/>
      <c r="I51" s="52" t="str">
        <f t="shared" si="7"/>
        <v/>
      </c>
      <c r="J51" s="48" t="str">
        <f t="shared" si="8"/>
        <v/>
      </c>
    </row>
    <row r="52" spans="2:12">
      <c r="B52" s="40"/>
      <c r="C52" s="41"/>
      <c r="D52" s="49"/>
      <c r="E52" s="50"/>
      <c r="F52" s="51" t="str">
        <f t="shared" si="6"/>
        <v/>
      </c>
      <c r="G52" s="45"/>
      <c r="H52" s="46"/>
      <c r="I52" s="52" t="str">
        <f t="shared" si="7"/>
        <v/>
      </c>
      <c r="J52" s="48" t="str">
        <f t="shared" si="8"/>
        <v/>
      </c>
    </row>
    <row r="53" spans="2:12">
      <c r="B53" s="40"/>
      <c r="C53" s="41"/>
      <c r="D53" s="49"/>
      <c r="E53" s="50"/>
      <c r="F53" s="51" t="str">
        <f t="shared" si="6"/>
        <v/>
      </c>
      <c r="G53" s="45"/>
      <c r="H53" s="46"/>
      <c r="I53" s="52" t="str">
        <f t="shared" si="7"/>
        <v/>
      </c>
      <c r="J53" s="48" t="str">
        <f t="shared" si="8"/>
        <v/>
      </c>
    </row>
    <row r="54" spans="2:12">
      <c r="B54" s="40"/>
      <c r="C54" s="41"/>
      <c r="D54" s="49"/>
      <c r="E54" s="50"/>
      <c r="F54" s="51" t="str">
        <f t="shared" si="6"/>
        <v/>
      </c>
      <c r="G54" s="45"/>
      <c r="H54" s="46"/>
      <c r="I54" s="52" t="str">
        <f t="shared" si="7"/>
        <v/>
      </c>
      <c r="J54" s="48" t="str">
        <f t="shared" si="8"/>
        <v/>
      </c>
    </row>
    <row r="55" spans="2:12">
      <c r="B55" s="40"/>
      <c r="C55" s="41"/>
      <c r="D55" s="49"/>
      <c r="E55" s="50"/>
      <c r="F55" s="51" t="str">
        <f t="shared" si="6"/>
        <v/>
      </c>
      <c r="G55" s="45"/>
      <c r="H55" s="46"/>
      <c r="I55" s="52" t="str">
        <f t="shared" si="7"/>
        <v/>
      </c>
      <c r="J55" s="48" t="str">
        <f t="shared" si="8"/>
        <v/>
      </c>
    </row>
    <row r="56" spans="2:12">
      <c r="B56" s="40"/>
      <c r="C56" s="41"/>
      <c r="D56" s="49"/>
      <c r="E56" s="50"/>
      <c r="F56" s="51" t="str">
        <f t="shared" si="6"/>
        <v/>
      </c>
      <c r="G56" s="45"/>
      <c r="H56" s="46"/>
      <c r="I56" s="52" t="str">
        <f t="shared" si="7"/>
        <v/>
      </c>
      <c r="J56" s="48" t="str">
        <f t="shared" si="8"/>
        <v/>
      </c>
    </row>
    <row r="57" spans="2:12">
      <c r="B57" s="40"/>
      <c r="C57" s="41"/>
      <c r="D57" s="49"/>
      <c r="E57" s="50"/>
      <c r="F57" s="51" t="str">
        <f t="shared" si="6"/>
        <v/>
      </c>
      <c r="G57" s="45"/>
      <c r="H57" s="46"/>
      <c r="I57" s="52" t="str">
        <f t="shared" si="7"/>
        <v/>
      </c>
      <c r="J57" s="48" t="str">
        <f t="shared" si="8"/>
        <v/>
      </c>
    </row>
    <row r="58" spans="2:12">
      <c r="B58" s="40"/>
      <c r="C58" s="41"/>
      <c r="D58" s="49"/>
      <c r="E58" s="50"/>
      <c r="F58" s="51" t="str">
        <f t="shared" si="6"/>
        <v/>
      </c>
      <c r="G58" s="45"/>
      <c r="H58" s="46"/>
      <c r="I58" s="52" t="str">
        <f t="shared" si="7"/>
        <v/>
      </c>
      <c r="J58" s="48" t="str">
        <f t="shared" si="8"/>
        <v/>
      </c>
    </row>
    <row r="59" spans="2:12">
      <c r="B59" s="40"/>
      <c r="C59" s="41"/>
      <c r="D59" s="49"/>
      <c r="E59" s="50"/>
      <c r="F59" s="51" t="str">
        <f t="shared" ref="F59:F115" si="9">IF(D59="","",((E59-D59)+1)/7/4)</f>
        <v/>
      </c>
      <c r="G59" s="45"/>
      <c r="H59" s="46"/>
      <c r="I59" s="52" t="str">
        <f t="shared" si="0"/>
        <v/>
      </c>
      <c r="J59" s="48" t="str">
        <f t="shared" si="1"/>
        <v/>
      </c>
      <c r="K59" s="5"/>
      <c r="L59" s="5"/>
    </row>
    <row r="60" spans="2:12">
      <c r="B60" s="40"/>
      <c r="C60" s="41"/>
      <c r="D60" s="49"/>
      <c r="E60" s="50"/>
      <c r="F60" s="51" t="str">
        <f t="shared" si="9"/>
        <v/>
      </c>
      <c r="G60" s="45"/>
      <c r="H60" s="46"/>
      <c r="I60" s="52" t="str">
        <f t="shared" si="0"/>
        <v/>
      </c>
      <c r="J60" s="48" t="str">
        <f t="shared" si="1"/>
        <v/>
      </c>
      <c r="K60" s="5"/>
      <c r="L60" s="5"/>
    </row>
    <row r="61" spans="2:12">
      <c r="B61" s="40"/>
      <c r="C61" s="41"/>
      <c r="D61" s="49"/>
      <c r="E61" s="50"/>
      <c r="F61" s="51" t="str">
        <f t="shared" si="9"/>
        <v/>
      </c>
      <c r="G61" s="45"/>
      <c r="H61" s="46"/>
      <c r="I61" s="52" t="str">
        <f t="shared" si="0"/>
        <v/>
      </c>
      <c r="J61" s="48" t="str">
        <f t="shared" si="1"/>
        <v/>
      </c>
      <c r="K61" s="5"/>
      <c r="L61" s="5"/>
    </row>
    <row r="62" spans="2:12">
      <c r="B62" s="40"/>
      <c r="C62" s="41"/>
      <c r="D62" s="49"/>
      <c r="E62" s="50"/>
      <c r="F62" s="51" t="str">
        <f t="shared" si="9"/>
        <v/>
      </c>
      <c r="G62" s="45"/>
      <c r="H62" s="46"/>
      <c r="I62" s="52" t="str">
        <f t="shared" si="0"/>
        <v/>
      </c>
      <c r="J62" s="48" t="str">
        <f t="shared" si="1"/>
        <v/>
      </c>
      <c r="K62" s="5"/>
      <c r="L62" s="5"/>
    </row>
    <row r="63" spans="2:12">
      <c r="B63" s="40"/>
      <c r="C63" s="41"/>
      <c r="D63" s="49"/>
      <c r="E63" s="50"/>
      <c r="F63" s="51" t="str">
        <f t="shared" si="9"/>
        <v/>
      </c>
      <c r="G63" s="45"/>
      <c r="H63" s="46"/>
      <c r="I63" s="52" t="str">
        <f t="shared" si="0"/>
        <v/>
      </c>
      <c r="J63" s="48" t="str">
        <f t="shared" si="1"/>
        <v/>
      </c>
      <c r="K63" s="5"/>
      <c r="L63" s="5"/>
    </row>
    <row r="64" spans="2:12">
      <c r="B64" s="40"/>
      <c r="C64" s="41"/>
      <c r="D64" s="49"/>
      <c r="E64" s="50"/>
      <c r="F64" s="51" t="str">
        <f t="shared" si="9"/>
        <v/>
      </c>
      <c r="G64" s="45"/>
      <c r="H64" s="46"/>
      <c r="I64" s="52" t="str">
        <f t="shared" ref="I64:I114" si="10">IF(D64="","",G64*H64)</f>
        <v/>
      </c>
      <c r="J64" s="48" t="str">
        <f t="shared" ref="J64:J104" si="11">IF(D64="","",I64/F64)</f>
        <v/>
      </c>
      <c r="K64" s="5"/>
      <c r="L64" s="5"/>
    </row>
    <row r="65" spans="2:12">
      <c r="B65" s="40"/>
      <c r="C65" s="41"/>
      <c r="D65" s="49"/>
      <c r="E65" s="50"/>
      <c r="F65" s="51" t="str">
        <f t="shared" si="9"/>
        <v/>
      </c>
      <c r="G65" s="45"/>
      <c r="H65" s="46"/>
      <c r="I65" s="52" t="str">
        <f t="shared" si="10"/>
        <v/>
      </c>
      <c r="J65" s="48" t="str">
        <f t="shared" si="11"/>
        <v/>
      </c>
      <c r="K65" s="5"/>
      <c r="L65" s="5"/>
    </row>
    <row r="66" spans="2:12">
      <c r="B66" s="40"/>
      <c r="C66" s="41"/>
      <c r="D66" s="49"/>
      <c r="E66" s="50"/>
      <c r="F66" s="51" t="str">
        <f t="shared" si="9"/>
        <v/>
      </c>
      <c r="G66" s="45"/>
      <c r="H66" s="46"/>
      <c r="I66" s="52" t="str">
        <f t="shared" si="10"/>
        <v/>
      </c>
      <c r="J66" s="48" t="str">
        <f t="shared" si="11"/>
        <v/>
      </c>
      <c r="K66" s="5"/>
      <c r="L66" s="5"/>
    </row>
    <row r="67" spans="2:12">
      <c r="B67" s="40"/>
      <c r="C67" s="41"/>
      <c r="D67" s="49"/>
      <c r="E67" s="50"/>
      <c r="F67" s="51" t="str">
        <f t="shared" si="9"/>
        <v/>
      </c>
      <c r="G67" s="45"/>
      <c r="H67" s="46"/>
      <c r="I67" s="52" t="str">
        <f t="shared" si="10"/>
        <v/>
      </c>
      <c r="J67" s="48" t="str">
        <f t="shared" si="11"/>
        <v/>
      </c>
      <c r="K67" s="5"/>
      <c r="L67" s="5"/>
    </row>
    <row r="68" spans="2:12">
      <c r="B68" s="40"/>
      <c r="C68" s="41"/>
      <c r="D68" s="49"/>
      <c r="E68" s="50"/>
      <c r="F68" s="51" t="str">
        <f t="shared" si="9"/>
        <v/>
      </c>
      <c r="G68" s="45"/>
      <c r="H68" s="46"/>
      <c r="I68" s="52" t="str">
        <f t="shared" si="10"/>
        <v/>
      </c>
      <c r="J68" s="48" t="str">
        <f t="shared" si="11"/>
        <v/>
      </c>
      <c r="K68" s="5"/>
      <c r="L68" s="5"/>
    </row>
    <row r="69" spans="2:12">
      <c r="B69" s="40"/>
      <c r="C69" s="41"/>
      <c r="D69" s="49"/>
      <c r="E69" s="50"/>
      <c r="F69" s="51" t="str">
        <f t="shared" si="9"/>
        <v/>
      </c>
      <c r="G69" s="45"/>
      <c r="H69" s="46"/>
      <c r="I69" s="52" t="str">
        <f t="shared" si="10"/>
        <v/>
      </c>
      <c r="J69" s="48" t="str">
        <f t="shared" si="11"/>
        <v/>
      </c>
      <c r="K69" s="5"/>
      <c r="L69" s="5"/>
    </row>
    <row r="70" spans="2:12">
      <c r="B70" s="40"/>
      <c r="C70" s="41"/>
      <c r="D70" s="49"/>
      <c r="E70" s="50"/>
      <c r="F70" s="51" t="str">
        <f t="shared" si="9"/>
        <v/>
      </c>
      <c r="G70" s="45"/>
      <c r="H70" s="46"/>
      <c r="I70" s="52" t="str">
        <f t="shared" si="10"/>
        <v/>
      </c>
      <c r="J70" s="48" t="str">
        <f t="shared" si="11"/>
        <v/>
      </c>
      <c r="K70" s="5"/>
      <c r="L70" s="5"/>
    </row>
    <row r="71" spans="2:12">
      <c r="B71" s="40"/>
      <c r="C71" s="41"/>
      <c r="D71" s="49"/>
      <c r="E71" s="50"/>
      <c r="F71" s="51" t="str">
        <f t="shared" si="9"/>
        <v/>
      </c>
      <c r="G71" s="45"/>
      <c r="H71" s="46"/>
      <c r="I71" s="52" t="str">
        <f t="shared" si="10"/>
        <v/>
      </c>
      <c r="J71" s="48" t="str">
        <f t="shared" si="11"/>
        <v/>
      </c>
      <c r="K71" s="5"/>
      <c r="L71" s="5"/>
    </row>
    <row r="72" spans="2:12">
      <c r="B72" s="40"/>
      <c r="C72" s="41"/>
      <c r="D72" s="49"/>
      <c r="E72" s="50"/>
      <c r="F72" s="51" t="str">
        <f t="shared" si="9"/>
        <v/>
      </c>
      <c r="G72" s="45"/>
      <c r="H72" s="46"/>
      <c r="I72" s="52" t="str">
        <f t="shared" si="10"/>
        <v/>
      </c>
      <c r="J72" s="48" t="str">
        <f t="shared" si="11"/>
        <v/>
      </c>
      <c r="K72" s="5"/>
      <c r="L72" s="5"/>
    </row>
    <row r="73" spans="2:12">
      <c r="B73" s="40"/>
      <c r="C73" s="41"/>
      <c r="D73" s="49"/>
      <c r="E73" s="50"/>
      <c r="F73" s="51" t="str">
        <f t="shared" si="9"/>
        <v/>
      </c>
      <c r="G73" s="45"/>
      <c r="H73" s="46"/>
      <c r="I73" s="52" t="str">
        <f t="shared" si="10"/>
        <v/>
      </c>
      <c r="J73" s="48" t="str">
        <f t="shared" si="11"/>
        <v/>
      </c>
      <c r="K73" s="5"/>
      <c r="L73" s="5"/>
    </row>
    <row r="74" spans="2:12">
      <c r="B74" s="40"/>
      <c r="C74" s="41"/>
      <c r="D74" s="49"/>
      <c r="E74" s="50"/>
      <c r="F74" s="51" t="str">
        <f t="shared" si="9"/>
        <v/>
      </c>
      <c r="G74" s="45"/>
      <c r="H74" s="46"/>
      <c r="I74" s="52" t="str">
        <f t="shared" si="10"/>
        <v/>
      </c>
      <c r="J74" s="48" t="str">
        <f t="shared" si="11"/>
        <v/>
      </c>
      <c r="K74" s="5"/>
      <c r="L74" s="5"/>
    </row>
    <row r="75" spans="2:12">
      <c r="B75" s="40"/>
      <c r="C75" s="41"/>
      <c r="D75" s="49"/>
      <c r="E75" s="50"/>
      <c r="F75" s="51" t="str">
        <f t="shared" si="9"/>
        <v/>
      </c>
      <c r="G75" s="45"/>
      <c r="H75" s="46"/>
      <c r="I75" s="52" t="str">
        <f t="shared" si="10"/>
        <v/>
      </c>
      <c r="J75" s="48" t="str">
        <f t="shared" si="11"/>
        <v/>
      </c>
      <c r="K75" s="5"/>
      <c r="L75" s="5"/>
    </row>
    <row r="76" spans="2:12">
      <c r="B76" s="40"/>
      <c r="C76" s="41"/>
      <c r="D76" s="49"/>
      <c r="E76" s="50"/>
      <c r="F76" s="51" t="str">
        <f t="shared" si="9"/>
        <v/>
      </c>
      <c r="G76" s="45"/>
      <c r="H76" s="46"/>
      <c r="I76" s="52" t="str">
        <f t="shared" si="10"/>
        <v/>
      </c>
      <c r="J76" s="48" t="str">
        <f t="shared" si="11"/>
        <v/>
      </c>
      <c r="K76" s="5"/>
      <c r="L76" s="5"/>
    </row>
    <row r="77" spans="2:12">
      <c r="B77" s="40"/>
      <c r="C77" s="41"/>
      <c r="D77" s="49"/>
      <c r="E77" s="50"/>
      <c r="F77" s="51" t="str">
        <f t="shared" si="9"/>
        <v/>
      </c>
      <c r="G77" s="45"/>
      <c r="H77" s="46"/>
      <c r="I77" s="52" t="str">
        <f t="shared" si="10"/>
        <v/>
      </c>
      <c r="J77" s="48" t="str">
        <f t="shared" si="11"/>
        <v/>
      </c>
      <c r="K77" s="5"/>
      <c r="L77" s="5"/>
    </row>
    <row r="78" spans="2:12">
      <c r="B78" s="40"/>
      <c r="C78" s="41"/>
      <c r="D78" s="49"/>
      <c r="E78" s="50"/>
      <c r="F78" s="51" t="str">
        <f t="shared" si="9"/>
        <v/>
      </c>
      <c r="G78" s="45"/>
      <c r="H78" s="46"/>
      <c r="I78" s="52" t="str">
        <f t="shared" si="10"/>
        <v/>
      </c>
      <c r="J78" s="48" t="str">
        <f t="shared" si="11"/>
        <v/>
      </c>
      <c r="K78" s="5"/>
      <c r="L78" s="5"/>
    </row>
    <row r="79" spans="2:12">
      <c r="B79" s="40"/>
      <c r="C79" s="41"/>
      <c r="D79" s="49"/>
      <c r="E79" s="50"/>
      <c r="F79" s="51" t="str">
        <f t="shared" si="9"/>
        <v/>
      </c>
      <c r="G79" s="45"/>
      <c r="H79" s="46"/>
      <c r="I79" s="52" t="str">
        <f t="shared" si="10"/>
        <v/>
      </c>
      <c r="J79" s="48" t="str">
        <f t="shared" si="11"/>
        <v/>
      </c>
      <c r="K79" s="5"/>
      <c r="L79" s="5"/>
    </row>
    <row r="80" spans="2:12">
      <c r="B80" s="40"/>
      <c r="C80" s="41"/>
      <c r="D80" s="49"/>
      <c r="E80" s="50"/>
      <c r="F80" s="51" t="str">
        <f t="shared" si="9"/>
        <v/>
      </c>
      <c r="G80" s="45"/>
      <c r="H80" s="46"/>
      <c r="I80" s="52" t="str">
        <f t="shared" si="10"/>
        <v/>
      </c>
      <c r="J80" s="48" t="str">
        <f t="shared" si="11"/>
        <v/>
      </c>
      <c r="K80" s="5"/>
      <c r="L80" s="5"/>
    </row>
    <row r="81" spans="2:12">
      <c r="B81" s="40"/>
      <c r="C81" s="41"/>
      <c r="D81" s="49"/>
      <c r="E81" s="50"/>
      <c r="F81" s="51" t="str">
        <f t="shared" si="9"/>
        <v/>
      </c>
      <c r="G81" s="45"/>
      <c r="H81" s="46"/>
      <c r="I81" s="52" t="str">
        <f t="shared" si="10"/>
        <v/>
      </c>
      <c r="J81" s="48" t="str">
        <f t="shared" si="11"/>
        <v/>
      </c>
      <c r="K81" s="5"/>
      <c r="L81" s="5"/>
    </row>
    <row r="82" spans="2:12">
      <c r="B82" s="40"/>
      <c r="C82" s="41"/>
      <c r="D82" s="49"/>
      <c r="E82" s="50"/>
      <c r="F82" s="51" t="str">
        <f t="shared" si="9"/>
        <v/>
      </c>
      <c r="G82" s="45"/>
      <c r="H82" s="46"/>
      <c r="I82" s="52" t="str">
        <f t="shared" si="10"/>
        <v/>
      </c>
      <c r="J82" s="48" t="str">
        <f t="shared" si="11"/>
        <v/>
      </c>
      <c r="K82" s="5"/>
      <c r="L82" s="5"/>
    </row>
    <row r="83" spans="2:12">
      <c r="B83" s="40"/>
      <c r="C83" s="41"/>
      <c r="D83" s="49"/>
      <c r="E83" s="50"/>
      <c r="F83" s="51" t="str">
        <f t="shared" si="9"/>
        <v/>
      </c>
      <c r="G83" s="45"/>
      <c r="H83" s="46"/>
      <c r="I83" s="52" t="str">
        <f t="shared" si="10"/>
        <v/>
      </c>
      <c r="J83" s="48" t="str">
        <f t="shared" si="11"/>
        <v/>
      </c>
      <c r="K83" s="5"/>
      <c r="L83" s="5"/>
    </row>
    <row r="84" spans="2:12">
      <c r="B84" s="40"/>
      <c r="C84" s="41"/>
      <c r="D84" s="49"/>
      <c r="E84" s="50"/>
      <c r="F84" s="51" t="str">
        <f t="shared" si="9"/>
        <v/>
      </c>
      <c r="G84" s="45"/>
      <c r="H84" s="46"/>
      <c r="I84" s="52" t="str">
        <f t="shared" si="10"/>
        <v/>
      </c>
      <c r="J84" s="48" t="str">
        <f t="shared" si="11"/>
        <v/>
      </c>
      <c r="K84" s="5"/>
      <c r="L84" s="5"/>
    </row>
    <row r="85" spans="2:12">
      <c r="B85" s="40"/>
      <c r="C85" s="41"/>
      <c r="D85" s="49"/>
      <c r="E85" s="50"/>
      <c r="F85" s="51" t="str">
        <f t="shared" si="9"/>
        <v/>
      </c>
      <c r="G85" s="45"/>
      <c r="H85" s="46"/>
      <c r="I85" s="52" t="str">
        <f t="shared" si="10"/>
        <v/>
      </c>
      <c r="J85" s="48" t="str">
        <f t="shared" si="11"/>
        <v/>
      </c>
      <c r="K85" s="5"/>
      <c r="L85" s="5"/>
    </row>
    <row r="86" spans="2:12">
      <c r="B86" s="40"/>
      <c r="C86" s="41"/>
      <c r="D86" s="49"/>
      <c r="E86" s="50"/>
      <c r="F86" s="51" t="str">
        <f t="shared" si="9"/>
        <v/>
      </c>
      <c r="G86" s="45"/>
      <c r="H86" s="46"/>
      <c r="I86" s="52" t="str">
        <f t="shared" si="10"/>
        <v/>
      </c>
      <c r="J86" s="48" t="str">
        <f t="shared" si="11"/>
        <v/>
      </c>
      <c r="K86" s="5"/>
      <c r="L86" s="5"/>
    </row>
    <row r="87" spans="2:12">
      <c r="B87" s="40"/>
      <c r="C87" s="41"/>
      <c r="D87" s="49"/>
      <c r="E87" s="50"/>
      <c r="F87" s="51" t="str">
        <f t="shared" si="9"/>
        <v/>
      </c>
      <c r="G87" s="45"/>
      <c r="H87" s="46"/>
      <c r="I87" s="52" t="str">
        <f t="shared" si="10"/>
        <v/>
      </c>
      <c r="J87" s="48" t="str">
        <f t="shared" si="11"/>
        <v/>
      </c>
      <c r="K87" s="5"/>
      <c r="L87" s="5"/>
    </row>
    <row r="88" spans="2:12">
      <c r="B88" s="40"/>
      <c r="C88" s="41"/>
      <c r="D88" s="49"/>
      <c r="E88" s="50"/>
      <c r="F88" s="51" t="str">
        <f t="shared" si="9"/>
        <v/>
      </c>
      <c r="G88" s="45"/>
      <c r="H88" s="46"/>
      <c r="I88" s="52" t="str">
        <f t="shared" si="10"/>
        <v/>
      </c>
      <c r="J88" s="48" t="str">
        <f t="shared" si="11"/>
        <v/>
      </c>
      <c r="K88" s="5"/>
      <c r="L88" s="5"/>
    </row>
    <row r="89" spans="2:12">
      <c r="B89" s="40"/>
      <c r="C89" s="41"/>
      <c r="D89" s="49"/>
      <c r="E89" s="50"/>
      <c r="F89" s="51" t="str">
        <f t="shared" si="9"/>
        <v/>
      </c>
      <c r="G89" s="45"/>
      <c r="H89" s="46"/>
      <c r="I89" s="52" t="str">
        <f t="shared" si="10"/>
        <v/>
      </c>
      <c r="J89" s="48" t="str">
        <f t="shared" si="11"/>
        <v/>
      </c>
      <c r="K89" s="5"/>
      <c r="L89" s="5"/>
    </row>
    <row r="90" spans="2:12">
      <c r="B90" s="40"/>
      <c r="C90" s="41"/>
      <c r="D90" s="49"/>
      <c r="E90" s="50"/>
      <c r="F90" s="51" t="str">
        <f t="shared" si="9"/>
        <v/>
      </c>
      <c r="G90" s="45"/>
      <c r="H90" s="46"/>
      <c r="I90" s="52" t="str">
        <f t="shared" si="10"/>
        <v/>
      </c>
      <c r="J90" s="48" t="str">
        <f t="shared" si="11"/>
        <v/>
      </c>
      <c r="K90" s="5"/>
      <c r="L90" s="5"/>
    </row>
    <row r="91" spans="2:12">
      <c r="B91" s="40"/>
      <c r="C91" s="41"/>
      <c r="D91" s="49"/>
      <c r="E91" s="50"/>
      <c r="F91" s="51" t="str">
        <f t="shared" si="9"/>
        <v/>
      </c>
      <c r="G91" s="45"/>
      <c r="H91" s="46"/>
      <c r="I91" s="52" t="str">
        <f t="shared" si="10"/>
        <v/>
      </c>
      <c r="J91" s="48" t="str">
        <f t="shared" si="11"/>
        <v/>
      </c>
      <c r="K91" s="5"/>
      <c r="L91" s="5"/>
    </row>
    <row r="92" spans="2:12">
      <c r="B92" s="40"/>
      <c r="C92" s="41"/>
      <c r="D92" s="49"/>
      <c r="E92" s="50"/>
      <c r="F92" s="51" t="str">
        <f t="shared" si="9"/>
        <v/>
      </c>
      <c r="G92" s="45"/>
      <c r="H92" s="46"/>
      <c r="I92" s="52" t="str">
        <f t="shared" si="10"/>
        <v/>
      </c>
      <c r="J92" s="48" t="str">
        <f t="shared" si="11"/>
        <v/>
      </c>
      <c r="K92" s="5"/>
      <c r="L92" s="5"/>
    </row>
    <row r="93" spans="2:12">
      <c r="B93" s="40"/>
      <c r="C93" s="41"/>
      <c r="D93" s="49"/>
      <c r="E93" s="50"/>
      <c r="F93" s="51" t="str">
        <f t="shared" si="9"/>
        <v/>
      </c>
      <c r="G93" s="45"/>
      <c r="H93" s="46"/>
      <c r="I93" s="52" t="str">
        <f t="shared" si="10"/>
        <v/>
      </c>
      <c r="J93" s="48" t="str">
        <f t="shared" si="11"/>
        <v/>
      </c>
      <c r="K93" s="5"/>
      <c r="L93" s="5"/>
    </row>
    <row r="94" spans="2:12">
      <c r="B94" s="40"/>
      <c r="C94" s="41"/>
      <c r="D94" s="49"/>
      <c r="E94" s="50"/>
      <c r="F94" s="51" t="str">
        <f t="shared" si="9"/>
        <v/>
      </c>
      <c r="G94" s="45"/>
      <c r="H94" s="46"/>
      <c r="I94" s="52" t="str">
        <f t="shared" si="10"/>
        <v/>
      </c>
      <c r="J94" s="48" t="str">
        <f t="shared" si="11"/>
        <v/>
      </c>
      <c r="K94" s="5"/>
      <c r="L94" s="5"/>
    </row>
    <row r="95" spans="2:12">
      <c r="B95" s="40"/>
      <c r="C95" s="41"/>
      <c r="D95" s="49"/>
      <c r="E95" s="50"/>
      <c r="F95" s="51" t="str">
        <f t="shared" si="9"/>
        <v/>
      </c>
      <c r="G95" s="45"/>
      <c r="H95" s="46"/>
      <c r="I95" s="52" t="str">
        <f t="shared" si="10"/>
        <v/>
      </c>
      <c r="J95" s="48" t="str">
        <f t="shared" si="11"/>
        <v/>
      </c>
      <c r="K95" s="5"/>
      <c r="L95" s="5"/>
    </row>
    <row r="96" spans="2:12">
      <c r="B96" s="40"/>
      <c r="C96" s="41"/>
      <c r="D96" s="49"/>
      <c r="E96" s="50"/>
      <c r="F96" s="51" t="str">
        <f t="shared" si="9"/>
        <v/>
      </c>
      <c r="G96" s="45"/>
      <c r="H96" s="46"/>
      <c r="I96" s="52" t="str">
        <f t="shared" si="10"/>
        <v/>
      </c>
      <c r="J96" s="48" t="str">
        <f t="shared" si="11"/>
        <v/>
      </c>
      <c r="K96" s="5"/>
      <c r="L96" s="5"/>
    </row>
    <row r="97" spans="2:12">
      <c r="B97" s="40"/>
      <c r="C97" s="41"/>
      <c r="D97" s="49"/>
      <c r="E97" s="50"/>
      <c r="F97" s="51" t="str">
        <f t="shared" si="9"/>
        <v/>
      </c>
      <c r="G97" s="45"/>
      <c r="H97" s="46"/>
      <c r="I97" s="52" t="str">
        <f t="shared" si="10"/>
        <v/>
      </c>
      <c r="J97" s="48" t="str">
        <f t="shared" si="11"/>
        <v/>
      </c>
      <c r="K97" s="5"/>
      <c r="L97" s="5"/>
    </row>
    <row r="98" spans="2:12">
      <c r="B98" s="40"/>
      <c r="C98" s="41"/>
      <c r="D98" s="49"/>
      <c r="E98" s="50"/>
      <c r="F98" s="51" t="str">
        <f t="shared" si="9"/>
        <v/>
      </c>
      <c r="G98" s="45"/>
      <c r="H98" s="46"/>
      <c r="I98" s="52" t="str">
        <f t="shared" si="10"/>
        <v/>
      </c>
      <c r="J98" s="48" t="str">
        <f t="shared" si="11"/>
        <v/>
      </c>
      <c r="K98" s="5"/>
      <c r="L98" s="5"/>
    </row>
    <row r="99" spans="2:12">
      <c r="B99" s="40"/>
      <c r="C99" s="41"/>
      <c r="D99" s="49"/>
      <c r="E99" s="50"/>
      <c r="F99" s="51" t="str">
        <f t="shared" si="9"/>
        <v/>
      </c>
      <c r="G99" s="45"/>
      <c r="H99" s="46"/>
      <c r="I99" s="52" t="str">
        <f t="shared" si="10"/>
        <v/>
      </c>
      <c r="J99" s="48" t="str">
        <f t="shared" si="11"/>
        <v/>
      </c>
      <c r="K99" s="5"/>
      <c r="L99" s="5"/>
    </row>
    <row r="100" spans="2:12">
      <c r="B100" s="40"/>
      <c r="C100" s="41"/>
      <c r="D100" s="49"/>
      <c r="E100" s="50"/>
      <c r="F100" s="51" t="str">
        <f t="shared" si="9"/>
        <v/>
      </c>
      <c r="G100" s="45"/>
      <c r="H100" s="46"/>
      <c r="I100" s="52" t="str">
        <f t="shared" si="10"/>
        <v/>
      </c>
      <c r="J100" s="48" t="str">
        <f t="shared" si="11"/>
        <v/>
      </c>
      <c r="K100" s="5"/>
      <c r="L100" s="5"/>
    </row>
    <row r="101" spans="2:12">
      <c r="B101" s="40"/>
      <c r="C101" s="41"/>
      <c r="D101" s="49"/>
      <c r="E101" s="50"/>
      <c r="F101" s="51" t="str">
        <f t="shared" si="9"/>
        <v/>
      </c>
      <c r="G101" s="45"/>
      <c r="H101" s="46"/>
      <c r="I101" s="52" t="str">
        <f t="shared" si="10"/>
        <v/>
      </c>
      <c r="J101" s="48" t="str">
        <f t="shared" si="11"/>
        <v/>
      </c>
      <c r="K101" s="5"/>
      <c r="L101" s="5"/>
    </row>
    <row r="102" spans="2:12">
      <c r="B102" s="40"/>
      <c r="C102" s="41"/>
      <c r="D102" s="49"/>
      <c r="E102" s="50"/>
      <c r="F102" s="51" t="str">
        <f t="shared" si="9"/>
        <v/>
      </c>
      <c r="G102" s="45"/>
      <c r="H102" s="46"/>
      <c r="I102" s="52" t="str">
        <f t="shared" si="10"/>
        <v/>
      </c>
      <c r="J102" s="48" t="str">
        <f t="shared" si="11"/>
        <v/>
      </c>
      <c r="K102" s="5"/>
      <c r="L102" s="5"/>
    </row>
    <row r="103" spans="2:12">
      <c r="B103" s="40"/>
      <c r="C103" s="41"/>
      <c r="D103" s="49"/>
      <c r="E103" s="50"/>
      <c r="F103" s="51" t="str">
        <f t="shared" si="9"/>
        <v/>
      </c>
      <c r="G103" s="45"/>
      <c r="H103" s="46"/>
      <c r="I103" s="52" t="str">
        <f t="shared" si="10"/>
        <v/>
      </c>
      <c r="J103" s="48" t="str">
        <f t="shared" si="11"/>
        <v/>
      </c>
      <c r="K103" s="5"/>
      <c r="L103" s="5"/>
    </row>
    <row r="104" spans="2:12">
      <c r="B104" s="40"/>
      <c r="C104" s="41"/>
      <c r="D104" s="49"/>
      <c r="E104" s="50"/>
      <c r="F104" s="51" t="str">
        <f t="shared" si="9"/>
        <v/>
      </c>
      <c r="G104" s="45"/>
      <c r="H104" s="46"/>
      <c r="I104" s="52" t="str">
        <f t="shared" si="10"/>
        <v/>
      </c>
      <c r="J104" s="48" t="str">
        <f t="shared" si="11"/>
        <v/>
      </c>
      <c r="K104" s="5"/>
      <c r="L104" s="5"/>
    </row>
    <row r="105" spans="2:12">
      <c r="B105" s="40"/>
      <c r="C105" s="41"/>
      <c r="D105" s="49"/>
      <c r="E105" s="50"/>
      <c r="F105" s="51" t="str">
        <f t="shared" si="9"/>
        <v/>
      </c>
      <c r="G105" s="45"/>
      <c r="H105" s="46"/>
      <c r="I105" s="52" t="str">
        <f t="shared" si="10"/>
        <v/>
      </c>
      <c r="J105" s="48" t="str">
        <f t="shared" si="1"/>
        <v/>
      </c>
      <c r="K105" s="5"/>
      <c r="L105" s="5"/>
    </row>
    <row r="106" spans="2:12">
      <c r="B106" s="40"/>
      <c r="C106" s="41"/>
      <c r="D106" s="49"/>
      <c r="E106" s="50"/>
      <c r="F106" s="51" t="str">
        <f t="shared" si="9"/>
        <v/>
      </c>
      <c r="G106" s="45"/>
      <c r="H106" s="46"/>
      <c r="I106" s="52" t="str">
        <f t="shared" si="10"/>
        <v/>
      </c>
      <c r="J106" s="48" t="str">
        <f t="shared" si="1"/>
        <v/>
      </c>
      <c r="K106" s="5"/>
      <c r="L106" s="5"/>
    </row>
    <row r="107" spans="2:12">
      <c r="B107" s="40"/>
      <c r="C107" s="41"/>
      <c r="D107" s="49"/>
      <c r="E107" s="50"/>
      <c r="F107" s="51" t="str">
        <f t="shared" si="9"/>
        <v/>
      </c>
      <c r="G107" s="45"/>
      <c r="H107" s="46"/>
      <c r="I107" s="52" t="str">
        <f t="shared" si="10"/>
        <v/>
      </c>
      <c r="J107" s="48" t="str">
        <f t="shared" si="1"/>
        <v/>
      </c>
      <c r="K107" s="5"/>
      <c r="L107" s="5"/>
    </row>
    <row r="108" spans="2:12">
      <c r="B108" s="40"/>
      <c r="C108" s="41"/>
      <c r="D108" s="49"/>
      <c r="E108" s="50"/>
      <c r="F108" s="51" t="str">
        <f t="shared" si="9"/>
        <v/>
      </c>
      <c r="G108" s="45"/>
      <c r="H108" s="46"/>
      <c r="I108" s="52" t="str">
        <f t="shared" si="10"/>
        <v/>
      </c>
      <c r="J108" s="48" t="str">
        <f t="shared" si="1"/>
        <v/>
      </c>
      <c r="K108" s="5"/>
      <c r="L108" s="5"/>
    </row>
    <row r="109" spans="2:12">
      <c r="B109" s="40"/>
      <c r="C109" s="41"/>
      <c r="D109" s="49"/>
      <c r="E109" s="50"/>
      <c r="F109" s="51" t="str">
        <f t="shared" si="9"/>
        <v/>
      </c>
      <c r="G109" s="45"/>
      <c r="H109" s="46"/>
      <c r="I109" s="52" t="str">
        <f t="shared" si="10"/>
        <v/>
      </c>
      <c r="J109" s="48" t="str">
        <f t="shared" si="1"/>
        <v/>
      </c>
      <c r="K109" s="5"/>
      <c r="L109" s="5"/>
    </row>
    <row r="110" spans="2:12">
      <c r="B110" s="40"/>
      <c r="C110" s="41"/>
      <c r="D110" s="49"/>
      <c r="E110" s="50"/>
      <c r="F110" s="51" t="str">
        <f t="shared" si="9"/>
        <v/>
      </c>
      <c r="G110" s="45"/>
      <c r="H110" s="46"/>
      <c r="I110" s="52" t="str">
        <f t="shared" si="10"/>
        <v/>
      </c>
      <c r="J110" s="48" t="str">
        <f t="shared" si="1"/>
        <v/>
      </c>
      <c r="K110" s="5"/>
      <c r="L110" s="5"/>
    </row>
    <row r="111" spans="2:12">
      <c r="B111" s="40"/>
      <c r="C111" s="41"/>
      <c r="D111" s="49"/>
      <c r="E111" s="50"/>
      <c r="F111" s="51" t="str">
        <f t="shared" si="9"/>
        <v/>
      </c>
      <c r="G111" s="45"/>
      <c r="H111" s="46"/>
      <c r="I111" s="52" t="str">
        <f t="shared" si="10"/>
        <v/>
      </c>
      <c r="J111" s="48" t="str">
        <f t="shared" si="1"/>
        <v/>
      </c>
      <c r="K111" s="5"/>
      <c r="L111" s="5"/>
    </row>
    <row r="112" spans="2:12">
      <c r="B112" s="40"/>
      <c r="C112" s="41"/>
      <c r="D112" s="49"/>
      <c r="E112" s="50"/>
      <c r="F112" s="51" t="str">
        <f t="shared" si="9"/>
        <v/>
      </c>
      <c r="G112" s="45"/>
      <c r="H112" s="46"/>
      <c r="I112" s="52" t="str">
        <f t="shared" si="10"/>
        <v/>
      </c>
      <c r="J112" s="48" t="str">
        <f t="shared" si="1"/>
        <v/>
      </c>
      <c r="L112" s="6"/>
    </row>
    <row r="113" spans="2:13">
      <c r="B113" s="40"/>
      <c r="C113" s="41"/>
      <c r="D113" s="49"/>
      <c r="E113" s="50"/>
      <c r="F113" s="51" t="str">
        <f t="shared" si="9"/>
        <v/>
      </c>
      <c r="G113" s="45"/>
      <c r="H113" s="46"/>
      <c r="I113" s="52" t="str">
        <f t="shared" si="10"/>
        <v/>
      </c>
      <c r="J113" s="48" t="str">
        <f t="shared" si="1"/>
        <v/>
      </c>
    </row>
    <row r="114" spans="2:13">
      <c r="B114" s="40"/>
      <c r="C114" s="41"/>
      <c r="D114" s="49"/>
      <c r="E114" s="50"/>
      <c r="F114" s="51" t="str">
        <f t="shared" si="9"/>
        <v/>
      </c>
      <c r="G114" s="45"/>
      <c r="H114" s="46"/>
      <c r="I114" s="52" t="str">
        <f t="shared" si="10"/>
        <v/>
      </c>
      <c r="J114" s="48" t="str">
        <f t="shared" si="1"/>
        <v/>
      </c>
    </row>
    <row r="115" spans="2:13">
      <c r="B115" s="40"/>
      <c r="C115" s="41"/>
      <c r="D115" s="53"/>
      <c r="E115" s="50"/>
      <c r="F115" s="54" t="str">
        <f t="shared" si="9"/>
        <v/>
      </c>
      <c r="G115" s="45"/>
      <c r="H115" s="46"/>
      <c r="I115" s="55" t="str">
        <f t="shared" si="0"/>
        <v/>
      </c>
      <c r="J115" s="48" t="str">
        <f t="shared" si="1"/>
        <v/>
      </c>
      <c r="L115" s="7"/>
      <c r="M115" s="7"/>
    </row>
    <row r="116" spans="2:13" ht="15" customHeight="1">
      <c r="B116" s="56" t="s">
        <v>5</v>
      </c>
      <c r="C116" s="57"/>
      <c r="D116" s="57"/>
      <c r="E116" s="57"/>
      <c r="F116" s="57"/>
      <c r="G116" s="57"/>
      <c r="H116" s="58"/>
      <c r="I116" s="59"/>
      <c r="J116" s="60">
        <f>IF(J15="",0,SUM(J15:J115))</f>
        <v>0</v>
      </c>
    </row>
    <row r="117" spans="2:13" ht="15" customHeight="1">
      <c r="B117" s="61" t="s">
        <v>6</v>
      </c>
      <c r="C117" s="57"/>
      <c r="D117" s="57"/>
      <c r="E117" s="57"/>
      <c r="F117" s="57"/>
      <c r="G117" s="57"/>
      <c r="H117" s="58"/>
      <c r="I117" s="62"/>
      <c r="J117" s="63">
        <v>700</v>
      </c>
    </row>
    <row r="118" spans="2:13">
      <c r="B118" s="56" t="s">
        <v>4</v>
      </c>
      <c r="C118" s="57"/>
      <c r="D118" s="57"/>
      <c r="E118" s="57"/>
      <c r="F118" s="57"/>
      <c r="G118" s="57"/>
      <c r="H118" s="58"/>
      <c r="I118" s="64"/>
      <c r="J118" s="63" t="str">
        <f>IF(C3="","",IF(J116&gt;J117,"JA","NEE"))</f>
        <v/>
      </c>
    </row>
    <row r="119" spans="2:13" s="7" customFormat="1" ht="16.2" thickBot="1">
      <c r="B119" s="65" t="s">
        <v>3</v>
      </c>
      <c r="C119" s="66"/>
      <c r="D119" s="66"/>
      <c r="E119" s="66"/>
      <c r="F119" s="66"/>
      <c r="G119" s="66"/>
      <c r="H119" s="67"/>
      <c r="I119" s="68">
        <f>SUM(I15:I115)</f>
        <v>0</v>
      </c>
      <c r="J119" s="69" t="str">
        <f>IF(J118="JA",I119*0.9,"geen vergoeding")</f>
        <v>geen vergoeding</v>
      </c>
    </row>
    <row r="120" spans="2:13" ht="15" thickBot="1">
      <c r="B120" s="70"/>
      <c r="C120" s="71"/>
      <c r="D120" s="71"/>
      <c r="E120" s="71"/>
      <c r="F120" s="71"/>
      <c r="G120" s="71"/>
      <c r="H120" s="71"/>
      <c r="I120" s="71"/>
      <c r="J120" s="72"/>
    </row>
    <row r="121" spans="2:13">
      <c r="B121" s="73" t="s">
        <v>0</v>
      </c>
      <c r="C121" s="230"/>
      <c r="D121" s="230"/>
      <c r="E121" s="230"/>
      <c r="F121" s="230"/>
      <c r="G121" s="230"/>
      <c r="H121" s="230"/>
      <c r="I121" s="230"/>
      <c r="J121" s="231"/>
      <c r="M121" s="7"/>
    </row>
    <row r="122" spans="2:13">
      <c r="B122" s="74"/>
      <c r="C122" s="232"/>
      <c r="D122" s="232"/>
      <c r="E122" s="232"/>
      <c r="F122" s="232"/>
      <c r="G122" s="232"/>
      <c r="H122" s="232"/>
      <c r="I122" s="232"/>
      <c r="J122" s="233"/>
    </row>
    <row r="123" spans="2:13">
      <c r="B123" s="74"/>
      <c r="C123" s="232"/>
      <c r="D123" s="232"/>
      <c r="E123" s="232"/>
      <c r="F123" s="232"/>
      <c r="G123" s="232"/>
      <c r="H123" s="232"/>
      <c r="I123" s="232"/>
      <c r="J123" s="233"/>
    </row>
    <row r="124" spans="2:13">
      <c r="B124" s="74"/>
      <c r="C124" s="232"/>
      <c r="D124" s="232"/>
      <c r="E124" s="232"/>
      <c r="F124" s="232"/>
      <c r="G124" s="232"/>
      <c r="H124" s="232"/>
      <c r="I124" s="232"/>
      <c r="J124" s="233"/>
    </row>
    <row r="125" spans="2:13">
      <c r="B125" s="74"/>
      <c r="C125" s="232"/>
      <c r="D125" s="232"/>
      <c r="E125" s="232"/>
      <c r="F125" s="232"/>
      <c r="G125" s="232"/>
      <c r="H125" s="232"/>
      <c r="I125" s="232"/>
      <c r="J125" s="233"/>
    </row>
    <row r="126" spans="2:13" ht="15" thickBot="1">
      <c r="B126" s="75"/>
      <c r="C126" s="234"/>
      <c r="D126" s="234"/>
      <c r="E126" s="234"/>
      <c r="F126" s="234"/>
      <c r="G126" s="234"/>
      <c r="H126" s="234"/>
      <c r="I126" s="234"/>
      <c r="J126" s="235"/>
    </row>
    <row r="127" spans="2:13">
      <c r="B127" s="76"/>
      <c r="C127" s="76"/>
      <c r="D127" s="76"/>
      <c r="E127" s="76"/>
      <c r="F127" s="76"/>
      <c r="G127" s="76"/>
      <c r="H127" s="76"/>
      <c r="I127" s="76"/>
      <c r="J127" s="76"/>
    </row>
    <row r="128" spans="2:13">
      <c r="B128" s="77" t="s">
        <v>17</v>
      </c>
      <c r="C128" s="78"/>
      <c r="D128" s="78"/>
      <c r="E128" s="78"/>
      <c r="F128" s="78"/>
      <c r="G128" s="78"/>
      <c r="H128" s="78"/>
      <c r="I128" s="78"/>
      <c r="J128" s="78"/>
    </row>
    <row r="129" spans="2:10">
      <c r="B129" s="79" t="s">
        <v>11</v>
      </c>
      <c r="C129" s="78"/>
      <c r="D129" s="78"/>
      <c r="E129" s="78"/>
      <c r="F129" s="78"/>
      <c r="G129" s="78"/>
      <c r="H129" s="78"/>
      <c r="I129" s="78"/>
      <c r="J129" s="78"/>
    </row>
    <row r="130" spans="2:10">
      <c r="B130" s="79" t="s">
        <v>16</v>
      </c>
      <c r="C130" s="78"/>
      <c r="D130" s="78"/>
      <c r="E130" s="78"/>
      <c r="F130" s="78"/>
      <c r="G130" s="78"/>
      <c r="H130" s="78"/>
      <c r="I130" s="78"/>
      <c r="J130" s="78"/>
    </row>
    <row r="131" spans="2:10">
      <c r="B131" s="78"/>
      <c r="C131" s="78"/>
      <c r="D131" s="78"/>
      <c r="E131" s="78"/>
      <c r="F131" s="78"/>
      <c r="G131" s="78"/>
      <c r="H131" s="78"/>
      <c r="I131" s="78"/>
      <c r="J131" s="78"/>
    </row>
    <row r="132" spans="2:10" hidden="1">
      <c r="B132" s="78"/>
      <c r="C132" s="78"/>
      <c r="D132" s="78"/>
      <c r="E132" s="78"/>
      <c r="F132" s="78"/>
      <c r="G132" s="78"/>
      <c r="H132" s="78"/>
      <c r="I132" s="78"/>
      <c r="J132" s="78"/>
    </row>
  </sheetData>
  <sheetProtection password="9293" sheet="1" objects="1" scenarios="1" formatCells="0" formatColumns="0" formatRows="0" insertColumns="0" insertRows="0" insertHyperlinks="0" deleteColumns="0" deleteRows="0" sort="0" autoFilter="0"/>
  <mergeCells count="10">
    <mergeCell ref="C121:J126"/>
    <mergeCell ref="C3:D3"/>
    <mergeCell ref="C4:D4"/>
    <mergeCell ref="C5:D5"/>
    <mergeCell ref="C6:D6"/>
    <mergeCell ref="C7:D7"/>
    <mergeCell ref="C8:D8"/>
    <mergeCell ref="C9:D9"/>
    <mergeCell ref="C10:D10"/>
    <mergeCell ref="C11:D11"/>
  </mergeCells>
  <conditionalFormatting sqref="J118">
    <cfRule type="containsText" dxfId="7" priority="22" stopIfTrue="1" operator="containsText" text="JA">
      <formula>NOT(ISERROR(SEARCH("JA",J118)))</formula>
    </cfRule>
    <cfRule type="containsText" dxfId="6" priority="23" stopIfTrue="1" operator="containsText" text="NEE">
      <formula>NOT(ISERROR(SEARCH("NEE",J118)))</formula>
    </cfRule>
  </conditionalFormatting>
  <conditionalFormatting sqref="J119">
    <cfRule type="containsText" dxfId="5" priority="20" stopIfTrue="1" operator="containsText" text="geen vergoeding">
      <formula>NOT(ISERROR(SEARCH("geen vergoeding",J119)))</formula>
    </cfRule>
    <cfRule type="notContainsText" dxfId="4" priority="21" stopIfTrue="1" operator="notContains" text="geen vergoeding">
      <formula>ISERROR(SEARCH("geen vergoeding",J119))</formula>
    </cfRule>
  </conditionalFormatting>
  <conditionalFormatting sqref="J15 J59:J115">
    <cfRule type="cellIs" dxfId="3" priority="19" stopIfTrue="1" operator="lessThan">
      <formula>$J$117</formula>
    </cfRule>
  </conditionalFormatting>
  <conditionalFormatting sqref="J38:J58">
    <cfRule type="cellIs" dxfId="2" priority="3" stopIfTrue="1" operator="lessThan">
      <formula>$J$117</formula>
    </cfRule>
  </conditionalFormatting>
  <conditionalFormatting sqref="J26:J37">
    <cfRule type="cellIs" dxfId="1" priority="2" stopIfTrue="1" operator="lessThan">
      <formula>$J$117</formula>
    </cfRule>
  </conditionalFormatting>
  <conditionalFormatting sqref="J16:J25">
    <cfRule type="cellIs" dxfId="0" priority="1" stopIfTrue="1" operator="lessThan">
      <formula>$J$117</formula>
    </cfRule>
  </conditionalFormatting>
  <dataValidations count="4">
    <dataValidation type="list" allowBlank="1" showInputMessage="1" showErrorMessage="1" sqref="C7:D7">
      <formula1>"Man,Vrouw"</formula1>
    </dataValidation>
    <dataValidation type="date" allowBlank="1" showInputMessage="1" showErrorMessage="1" error="Datum moet in 2017 zijn." sqref="D59:E115">
      <formula1>43101</formula1>
      <formula2>43465</formula2>
    </dataValidation>
    <dataValidation type="whole" allowBlank="1" showInputMessage="1" showErrorMessage="1" sqref="C3:D3">
      <formula1>0</formula1>
      <formula2>9.99999999999999E+35</formula2>
    </dataValidation>
    <dataValidation type="date" allowBlank="1" showInputMessage="1" showErrorMessage="1" error="Datum moet in 2019 zijn." sqref="D15:E58">
      <formula1>43466</formula1>
      <formula2>43830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Zorgaanbieders!$A$2:$A$368</xm:f>
          </x14:formula1>
          <xm:sqref>C4:D4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"/>
  <dimension ref="A1:B368"/>
  <sheetViews>
    <sheetView workbookViewId="0"/>
  </sheetViews>
  <sheetFormatPr defaultColWidth="9.109375" defaultRowHeight="13.8"/>
  <cols>
    <col min="1" max="1" width="12.33203125" style="11" bestFit="1" customWidth="1"/>
    <col min="2" max="2" width="85.6640625" style="12" bestFit="1" customWidth="1"/>
    <col min="3" max="16384" width="9.109375" style="11"/>
  </cols>
  <sheetData>
    <row r="1" spans="1:2" ht="14.4" thickBot="1">
      <c r="A1" s="155" t="s">
        <v>259</v>
      </c>
      <c r="B1" s="156" t="s">
        <v>260</v>
      </c>
    </row>
    <row r="2" spans="1:2">
      <c r="A2" s="25">
        <v>30015</v>
      </c>
      <c r="B2" s="158" t="s">
        <v>56</v>
      </c>
    </row>
    <row r="3" spans="1:2">
      <c r="A3" s="24">
        <v>30017</v>
      </c>
      <c r="B3" s="157" t="s">
        <v>328</v>
      </c>
    </row>
    <row r="4" spans="1:2">
      <c r="A4" s="24">
        <v>30018</v>
      </c>
      <c r="B4" s="157" t="s">
        <v>319</v>
      </c>
    </row>
    <row r="5" spans="1:2">
      <c r="A5" s="24">
        <v>30033</v>
      </c>
      <c r="B5" s="157" t="s">
        <v>211</v>
      </c>
    </row>
    <row r="6" spans="1:2">
      <c r="A6" s="25">
        <v>30034</v>
      </c>
      <c r="B6" s="158" t="s">
        <v>80</v>
      </c>
    </row>
    <row r="7" spans="1:2">
      <c r="A7" s="24">
        <v>30036</v>
      </c>
      <c r="B7" s="157" t="s">
        <v>212</v>
      </c>
    </row>
    <row r="8" spans="1:2">
      <c r="A8" s="25">
        <v>30037</v>
      </c>
      <c r="B8" s="158" t="s">
        <v>26</v>
      </c>
    </row>
    <row r="9" spans="1:2">
      <c r="A9" s="24">
        <v>30047</v>
      </c>
      <c r="B9" s="157" t="s">
        <v>119</v>
      </c>
    </row>
    <row r="10" spans="1:2">
      <c r="A10" s="24">
        <v>30084</v>
      </c>
      <c r="B10" s="157" t="s">
        <v>120</v>
      </c>
    </row>
    <row r="11" spans="1:2">
      <c r="A11" s="24">
        <v>30088</v>
      </c>
      <c r="B11" s="157" t="s">
        <v>173</v>
      </c>
    </row>
    <row r="12" spans="1:2">
      <c r="A12" s="25">
        <v>30089</v>
      </c>
      <c r="B12" s="158" t="s">
        <v>174</v>
      </c>
    </row>
    <row r="13" spans="1:2">
      <c r="A13" s="24">
        <v>30099</v>
      </c>
      <c r="B13" s="157" t="s">
        <v>175</v>
      </c>
    </row>
    <row r="14" spans="1:2">
      <c r="A14" s="24">
        <v>300100</v>
      </c>
      <c r="B14" s="157" t="s">
        <v>176</v>
      </c>
    </row>
    <row r="15" spans="1:2">
      <c r="A15" s="24">
        <v>300101</v>
      </c>
      <c r="B15" s="157" t="s">
        <v>177</v>
      </c>
    </row>
    <row r="16" spans="1:2">
      <c r="A16" s="25">
        <v>300102</v>
      </c>
      <c r="B16" s="158" t="s">
        <v>81</v>
      </c>
    </row>
    <row r="17" spans="1:2">
      <c r="A17" s="24">
        <v>300103</v>
      </c>
      <c r="B17" s="157" t="s">
        <v>178</v>
      </c>
    </row>
    <row r="18" spans="1:2">
      <c r="A18" s="25">
        <v>300104</v>
      </c>
      <c r="B18" s="158" t="s">
        <v>238</v>
      </c>
    </row>
    <row r="19" spans="1:2">
      <c r="A19" s="24">
        <v>300105</v>
      </c>
      <c r="B19" s="157" t="s">
        <v>179</v>
      </c>
    </row>
    <row r="20" spans="1:2">
      <c r="A20" s="25">
        <v>300106</v>
      </c>
      <c r="B20" s="158" t="s">
        <v>346</v>
      </c>
    </row>
    <row r="21" spans="1:2">
      <c r="A21" s="25">
        <v>300107</v>
      </c>
      <c r="B21" s="158" t="s">
        <v>34</v>
      </c>
    </row>
    <row r="22" spans="1:2">
      <c r="A22" s="25">
        <v>300115</v>
      </c>
      <c r="B22" s="158" t="s">
        <v>35</v>
      </c>
    </row>
    <row r="23" spans="1:2">
      <c r="A23" s="25">
        <v>300116</v>
      </c>
      <c r="B23" s="158" t="s">
        <v>82</v>
      </c>
    </row>
    <row r="24" spans="1:2">
      <c r="A24" s="24">
        <v>300128</v>
      </c>
      <c r="B24" s="157" t="s">
        <v>203</v>
      </c>
    </row>
    <row r="25" spans="1:2">
      <c r="A25" s="24">
        <v>300129</v>
      </c>
      <c r="B25" s="157" t="s">
        <v>204</v>
      </c>
    </row>
    <row r="26" spans="1:2">
      <c r="A26" s="25">
        <v>300138</v>
      </c>
      <c r="B26" s="158" t="s">
        <v>102</v>
      </c>
    </row>
    <row r="27" spans="1:2">
      <c r="A27" s="25">
        <v>300149</v>
      </c>
      <c r="B27" s="158" t="s">
        <v>65</v>
      </c>
    </row>
    <row r="28" spans="1:2">
      <c r="A28" s="25">
        <v>300162</v>
      </c>
      <c r="B28" s="158" t="s">
        <v>239</v>
      </c>
    </row>
    <row r="29" spans="1:2">
      <c r="A29" s="24">
        <v>300163</v>
      </c>
      <c r="B29" s="157" t="s">
        <v>342</v>
      </c>
    </row>
    <row r="30" spans="1:2">
      <c r="A30" s="25">
        <v>300202</v>
      </c>
      <c r="B30" s="158" t="s">
        <v>66</v>
      </c>
    </row>
    <row r="31" spans="1:2">
      <c r="A31" s="25">
        <v>300211</v>
      </c>
      <c r="B31" s="158" t="s">
        <v>47</v>
      </c>
    </row>
    <row r="32" spans="1:2">
      <c r="A32" s="25">
        <v>300216</v>
      </c>
      <c r="B32" s="158" t="s">
        <v>67</v>
      </c>
    </row>
    <row r="33" spans="1:2">
      <c r="A33" s="25">
        <v>300221</v>
      </c>
      <c r="B33" s="158" t="s">
        <v>333</v>
      </c>
    </row>
    <row r="34" spans="1:2">
      <c r="A34" s="25">
        <v>300224</v>
      </c>
      <c r="B34" s="158" t="s">
        <v>95</v>
      </c>
    </row>
    <row r="35" spans="1:2">
      <c r="A35" s="25">
        <v>300227</v>
      </c>
      <c r="B35" s="158" t="s">
        <v>36</v>
      </c>
    </row>
    <row r="36" spans="1:2">
      <c r="A36" s="25">
        <v>300229</v>
      </c>
      <c r="B36" s="158" t="s">
        <v>83</v>
      </c>
    </row>
    <row r="37" spans="1:2">
      <c r="A37" s="25">
        <v>300231</v>
      </c>
      <c r="B37" s="158" t="s">
        <v>96</v>
      </c>
    </row>
    <row r="38" spans="1:2">
      <c r="A38" s="25">
        <v>300232</v>
      </c>
      <c r="B38" s="158" t="s">
        <v>57</v>
      </c>
    </row>
    <row r="39" spans="1:2">
      <c r="A39" s="25">
        <v>300233</v>
      </c>
      <c r="B39" s="158" t="s">
        <v>27</v>
      </c>
    </row>
    <row r="40" spans="1:2">
      <c r="A40" s="25">
        <v>300234</v>
      </c>
      <c r="B40" s="158" t="s">
        <v>74</v>
      </c>
    </row>
    <row r="41" spans="1:2">
      <c r="A41" s="25">
        <v>300246</v>
      </c>
      <c r="B41" s="158" t="s">
        <v>68</v>
      </c>
    </row>
    <row r="42" spans="1:2">
      <c r="A42" s="25">
        <v>300251</v>
      </c>
      <c r="B42" s="158" t="s">
        <v>54</v>
      </c>
    </row>
    <row r="43" spans="1:2">
      <c r="A43" s="25">
        <v>300260</v>
      </c>
      <c r="B43" s="158" t="s">
        <v>103</v>
      </c>
    </row>
    <row r="44" spans="1:2">
      <c r="A44" s="25">
        <v>300261</v>
      </c>
      <c r="B44" s="158" t="s">
        <v>381</v>
      </c>
    </row>
    <row r="45" spans="1:2">
      <c r="A45" s="24">
        <v>300265</v>
      </c>
      <c r="B45" s="157" t="s">
        <v>140</v>
      </c>
    </row>
    <row r="46" spans="1:2">
      <c r="A46" s="24">
        <v>300277</v>
      </c>
      <c r="B46" s="157" t="s">
        <v>166</v>
      </c>
    </row>
    <row r="47" spans="1:2">
      <c r="A47" s="25">
        <v>300283</v>
      </c>
      <c r="B47" s="158" t="s">
        <v>48</v>
      </c>
    </row>
    <row r="48" spans="1:2">
      <c r="A48" s="25">
        <v>300287</v>
      </c>
      <c r="B48" s="158" t="s">
        <v>389</v>
      </c>
    </row>
    <row r="49" spans="1:2">
      <c r="A49" s="24">
        <v>300298</v>
      </c>
      <c r="B49" s="157" t="s">
        <v>180</v>
      </c>
    </row>
    <row r="50" spans="1:2">
      <c r="A50" s="24">
        <v>300299</v>
      </c>
      <c r="B50" s="157" t="s">
        <v>181</v>
      </c>
    </row>
    <row r="51" spans="1:2">
      <c r="A51" s="25">
        <v>300319</v>
      </c>
      <c r="B51" s="158" t="s">
        <v>84</v>
      </c>
    </row>
    <row r="52" spans="1:2">
      <c r="A52" s="25">
        <v>300320</v>
      </c>
      <c r="B52" s="158" t="s">
        <v>69</v>
      </c>
    </row>
    <row r="53" spans="1:2">
      <c r="A53" s="25">
        <v>300327</v>
      </c>
      <c r="B53" s="158" t="s">
        <v>49</v>
      </c>
    </row>
    <row r="54" spans="1:2">
      <c r="A54" s="25">
        <v>300334</v>
      </c>
      <c r="B54" s="158" t="s">
        <v>75</v>
      </c>
    </row>
    <row r="55" spans="1:2">
      <c r="A55" s="25">
        <v>300337</v>
      </c>
      <c r="B55" s="158" t="s">
        <v>97</v>
      </c>
    </row>
    <row r="56" spans="1:2">
      <c r="A56" s="25">
        <v>300360</v>
      </c>
      <c r="B56" s="158" t="s">
        <v>240</v>
      </c>
    </row>
    <row r="57" spans="1:2">
      <c r="A57" s="25">
        <v>300365</v>
      </c>
      <c r="B57" s="158" t="s">
        <v>331</v>
      </c>
    </row>
    <row r="58" spans="1:2">
      <c r="A58" s="25">
        <v>300369</v>
      </c>
      <c r="B58" s="158" t="s">
        <v>37</v>
      </c>
    </row>
    <row r="59" spans="1:2">
      <c r="A59" s="25">
        <v>300373</v>
      </c>
      <c r="B59" s="158" t="s">
        <v>50</v>
      </c>
    </row>
    <row r="60" spans="1:2">
      <c r="A60" s="25">
        <v>300375</v>
      </c>
      <c r="B60" s="158" t="s">
        <v>70</v>
      </c>
    </row>
    <row r="61" spans="1:2">
      <c r="A61" s="24">
        <v>300379</v>
      </c>
      <c r="B61" s="157" t="s">
        <v>345</v>
      </c>
    </row>
    <row r="62" spans="1:2">
      <c r="A62" s="25">
        <v>300385</v>
      </c>
      <c r="B62" s="158" t="s">
        <v>104</v>
      </c>
    </row>
    <row r="63" spans="1:2">
      <c r="A63" s="25">
        <v>300395</v>
      </c>
      <c r="B63" s="158" t="s">
        <v>76</v>
      </c>
    </row>
    <row r="64" spans="1:2">
      <c r="A64" s="25">
        <v>300397</v>
      </c>
      <c r="B64" s="158" t="s">
        <v>58</v>
      </c>
    </row>
    <row r="65" spans="1:2">
      <c r="A65" s="25">
        <v>300402</v>
      </c>
      <c r="B65" s="158" t="s">
        <v>85</v>
      </c>
    </row>
    <row r="66" spans="1:2">
      <c r="A66" s="25">
        <v>300403</v>
      </c>
      <c r="B66" s="158" t="s">
        <v>98</v>
      </c>
    </row>
    <row r="67" spans="1:2">
      <c r="A67" s="25">
        <v>300410</v>
      </c>
      <c r="B67" s="158" t="s">
        <v>86</v>
      </c>
    </row>
    <row r="68" spans="1:2">
      <c r="A68" s="25">
        <v>300420</v>
      </c>
      <c r="B68" s="158" t="s">
        <v>59</v>
      </c>
    </row>
    <row r="69" spans="1:2">
      <c r="A69" s="25">
        <v>300459</v>
      </c>
      <c r="B69" s="158" t="s">
        <v>351</v>
      </c>
    </row>
    <row r="70" spans="1:2">
      <c r="A70" s="25">
        <v>300460</v>
      </c>
      <c r="B70" s="158" t="s">
        <v>369</v>
      </c>
    </row>
    <row r="71" spans="1:2">
      <c r="A71" s="24">
        <v>300470</v>
      </c>
      <c r="B71" s="157" t="s">
        <v>205</v>
      </c>
    </row>
    <row r="72" spans="1:2">
      <c r="A72" s="24">
        <v>300475</v>
      </c>
      <c r="B72" s="157" t="s">
        <v>307</v>
      </c>
    </row>
    <row r="73" spans="1:2">
      <c r="A73" s="24">
        <v>300478</v>
      </c>
      <c r="B73" s="157" t="s">
        <v>322</v>
      </c>
    </row>
    <row r="74" spans="1:2">
      <c r="A74" s="24">
        <v>300485</v>
      </c>
      <c r="B74" s="157" t="s">
        <v>121</v>
      </c>
    </row>
    <row r="75" spans="1:2">
      <c r="A75" s="24">
        <v>300489</v>
      </c>
      <c r="B75" s="157" t="s">
        <v>141</v>
      </c>
    </row>
    <row r="76" spans="1:2">
      <c r="A76" s="24">
        <v>300501</v>
      </c>
      <c r="B76" s="157" t="s">
        <v>182</v>
      </c>
    </row>
    <row r="77" spans="1:2">
      <c r="A77" s="24">
        <v>300504</v>
      </c>
      <c r="B77" s="157" t="s">
        <v>110</v>
      </c>
    </row>
    <row r="78" spans="1:2">
      <c r="A78" s="24">
        <v>300527</v>
      </c>
      <c r="B78" s="157" t="s">
        <v>183</v>
      </c>
    </row>
    <row r="79" spans="1:2">
      <c r="A79" s="24">
        <v>300531</v>
      </c>
      <c r="B79" s="157" t="s">
        <v>184</v>
      </c>
    </row>
    <row r="80" spans="1:2">
      <c r="A80" s="24">
        <v>300533</v>
      </c>
      <c r="B80" s="157" t="s">
        <v>111</v>
      </c>
    </row>
    <row r="81" spans="1:2">
      <c r="A81" s="24">
        <v>300540</v>
      </c>
      <c r="B81" s="157" t="s">
        <v>206</v>
      </c>
    </row>
    <row r="82" spans="1:2">
      <c r="A82" s="24">
        <v>300555</v>
      </c>
      <c r="B82" s="157" t="s">
        <v>122</v>
      </c>
    </row>
    <row r="83" spans="1:2">
      <c r="A83" s="25">
        <v>300576</v>
      </c>
      <c r="B83" s="160" t="s">
        <v>350</v>
      </c>
    </row>
    <row r="84" spans="1:2">
      <c r="A84" s="25">
        <v>300580</v>
      </c>
      <c r="B84" s="158" t="s">
        <v>60</v>
      </c>
    </row>
    <row r="85" spans="1:2">
      <c r="A85" s="25">
        <v>300596</v>
      </c>
      <c r="B85" s="158" t="s">
        <v>61</v>
      </c>
    </row>
    <row r="86" spans="1:2">
      <c r="A86" s="24">
        <v>300600</v>
      </c>
      <c r="B86" s="157" t="s">
        <v>149</v>
      </c>
    </row>
    <row r="87" spans="1:2">
      <c r="A87" s="24">
        <v>300627</v>
      </c>
      <c r="B87" s="157" t="s">
        <v>150</v>
      </c>
    </row>
    <row r="88" spans="1:2">
      <c r="A88" s="24">
        <v>300631</v>
      </c>
      <c r="B88" s="157" t="s">
        <v>151</v>
      </c>
    </row>
    <row r="89" spans="1:2">
      <c r="A89" s="24">
        <v>300680</v>
      </c>
      <c r="B89" s="157" t="s">
        <v>152</v>
      </c>
    </row>
    <row r="90" spans="1:2">
      <c r="A90" s="24">
        <v>300730</v>
      </c>
      <c r="B90" s="157" t="s">
        <v>144</v>
      </c>
    </row>
    <row r="91" spans="1:2">
      <c r="A91" s="25">
        <v>300743</v>
      </c>
      <c r="B91" s="158" t="s">
        <v>62</v>
      </c>
    </row>
    <row r="92" spans="1:2">
      <c r="A92" s="25">
        <v>300759</v>
      </c>
      <c r="B92" s="158" t="s">
        <v>28</v>
      </c>
    </row>
    <row r="93" spans="1:2">
      <c r="A93" s="25">
        <v>300764</v>
      </c>
      <c r="B93" s="158" t="s">
        <v>324</v>
      </c>
    </row>
    <row r="94" spans="1:2">
      <c r="A94" s="25">
        <v>300780</v>
      </c>
      <c r="B94" s="158" t="s">
        <v>385</v>
      </c>
    </row>
    <row r="95" spans="1:2">
      <c r="A95" s="24">
        <v>300809</v>
      </c>
      <c r="B95" s="157" t="s">
        <v>185</v>
      </c>
    </row>
    <row r="96" spans="1:2">
      <c r="A96" s="24">
        <v>300845</v>
      </c>
      <c r="B96" s="157" t="s">
        <v>167</v>
      </c>
    </row>
    <row r="97" spans="1:2">
      <c r="A97" s="24">
        <v>300853</v>
      </c>
      <c r="B97" s="157" t="s">
        <v>153</v>
      </c>
    </row>
    <row r="98" spans="1:2">
      <c r="A98" s="24">
        <v>300872</v>
      </c>
      <c r="B98" s="157" t="s">
        <v>123</v>
      </c>
    </row>
    <row r="99" spans="1:2">
      <c r="A99" s="24">
        <v>300878</v>
      </c>
      <c r="B99" s="157" t="s">
        <v>154</v>
      </c>
    </row>
    <row r="100" spans="1:2">
      <c r="A100" s="25">
        <v>300894</v>
      </c>
      <c r="B100" s="158" t="s">
        <v>29</v>
      </c>
    </row>
    <row r="101" spans="1:2">
      <c r="A101" s="24">
        <v>300907</v>
      </c>
      <c r="B101" s="157" t="s">
        <v>155</v>
      </c>
    </row>
    <row r="102" spans="1:2">
      <c r="A102" s="24">
        <v>300921</v>
      </c>
      <c r="B102" s="157" t="s">
        <v>124</v>
      </c>
    </row>
    <row r="103" spans="1:2">
      <c r="A103" s="24">
        <v>300925</v>
      </c>
      <c r="B103" s="157" t="s">
        <v>133</v>
      </c>
    </row>
    <row r="104" spans="1:2">
      <c r="A104" s="24">
        <v>300933</v>
      </c>
      <c r="B104" s="157" t="s">
        <v>334</v>
      </c>
    </row>
    <row r="105" spans="1:2">
      <c r="A105" s="24">
        <v>300937</v>
      </c>
      <c r="B105" s="157" t="s">
        <v>187</v>
      </c>
    </row>
    <row r="106" spans="1:2">
      <c r="A106" s="24">
        <v>300942</v>
      </c>
      <c r="B106" s="157" t="s">
        <v>188</v>
      </c>
    </row>
    <row r="107" spans="1:2">
      <c r="A107" s="24">
        <v>300945</v>
      </c>
      <c r="B107" s="157" t="s">
        <v>168</v>
      </c>
    </row>
    <row r="108" spans="1:2">
      <c r="A108" s="24">
        <v>300946</v>
      </c>
      <c r="B108" s="157" t="s">
        <v>189</v>
      </c>
    </row>
    <row r="109" spans="1:2">
      <c r="A109" s="24">
        <v>300950</v>
      </c>
      <c r="B109" s="157" t="s">
        <v>213</v>
      </c>
    </row>
    <row r="110" spans="1:2">
      <c r="A110" s="24">
        <v>300969</v>
      </c>
      <c r="B110" s="157" t="s">
        <v>125</v>
      </c>
    </row>
    <row r="111" spans="1:2">
      <c r="A111" s="24">
        <v>300974</v>
      </c>
      <c r="B111" s="157" t="s">
        <v>190</v>
      </c>
    </row>
    <row r="112" spans="1:2">
      <c r="A112" s="24">
        <v>300980</v>
      </c>
      <c r="B112" s="157" t="s">
        <v>134</v>
      </c>
    </row>
    <row r="113" spans="1:2">
      <c r="A113" s="24">
        <v>300986</v>
      </c>
      <c r="B113" s="157" t="s">
        <v>126</v>
      </c>
    </row>
    <row r="114" spans="1:2">
      <c r="A114" s="24">
        <v>300988</v>
      </c>
      <c r="B114" s="157" t="s">
        <v>142</v>
      </c>
    </row>
    <row r="115" spans="1:2">
      <c r="A115" s="24">
        <v>300996</v>
      </c>
      <c r="B115" s="157" t="s">
        <v>169</v>
      </c>
    </row>
    <row r="116" spans="1:2">
      <c r="A116" s="24">
        <v>3001017</v>
      </c>
      <c r="B116" s="157" t="s">
        <v>363</v>
      </c>
    </row>
    <row r="117" spans="1:2">
      <c r="A117" s="24">
        <v>3001024</v>
      </c>
      <c r="B117" s="157" t="s">
        <v>156</v>
      </c>
    </row>
    <row r="118" spans="1:2">
      <c r="A118" s="24">
        <v>3001026</v>
      </c>
      <c r="B118" s="157" t="s">
        <v>192</v>
      </c>
    </row>
    <row r="119" spans="1:2">
      <c r="A119" s="24">
        <v>3001032</v>
      </c>
      <c r="B119" s="157" t="s">
        <v>214</v>
      </c>
    </row>
    <row r="120" spans="1:2">
      <c r="A120" s="24">
        <v>3001043</v>
      </c>
      <c r="B120" s="157" t="s">
        <v>193</v>
      </c>
    </row>
    <row r="121" spans="1:2">
      <c r="A121" s="24">
        <v>3001045</v>
      </c>
      <c r="B121" s="157" t="s">
        <v>157</v>
      </c>
    </row>
    <row r="122" spans="1:2">
      <c r="A122" s="25">
        <v>3001053</v>
      </c>
      <c r="B122" s="158" t="s">
        <v>347</v>
      </c>
    </row>
    <row r="123" spans="1:2">
      <c r="A123" s="25">
        <v>3001068</v>
      </c>
      <c r="B123" s="158" t="s">
        <v>292</v>
      </c>
    </row>
    <row r="124" spans="1:2">
      <c r="A124" s="24">
        <v>3001069</v>
      </c>
      <c r="B124" s="157" t="s">
        <v>112</v>
      </c>
    </row>
    <row r="125" spans="1:2">
      <c r="A125" s="24">
        <v>3001071</v>
      </c>
      <c r="B125" s="157" t="s">
        <v>135</v>
      </c>
    </row>
    <row r="126" spans="1:2">
      <c r="A126" s="24">
        <v>3001081</v>
      </c>
      <c r="B126" s="157" t="s">
        <v>145</v>
      </c>
    </row>
    <row r="127" spans="1:2">
      <c r="A127" s="25">
        <v>3001101</v>
      </c>
      <c r="B127" s="158" t="s">
        <v>241</v>
      </c>
    </row>
    <row r="128" spans="1:2">
      <c r="A128" s="24">
        <v>3001110</v>
      </c>
      <c r="B128" s="157" t="s">
        <v>194</v>
      </c>
    </row>
    <row r="129" spans="1:2">
      <c r="A129" s="24">
        <v>3001117</v>
      </c>
      <c r="B129" s="157" t="s">
        <v>158</v>
      </c>
    </row>
    <row r="130" spans="1:2">
      <c r="A130" s="24">
        <v>3001139</v>
      </c>
      <c r="B130" s="157" t="s">
        <v>370</v>
      </c>
    </row>
    <row r="131" spans="1:2">
      <c r="A131" s="24">
        <v>3001142</v>
      </c>
      <c r="B131" s="157" t="s">
        <v>136</v>
      </c>
    </row>
    <row r="132" spans="1:2">
      <c r="A132" s="25">
        <v>3001179</v>
      </c>
      <c r="B132" s="158" t="s">
        <v>63</v>
      </c>
    </row>
    <row r="133" spans="1:2">
      <c r="A133" s="25">
        <v>3001189</v>
      </c>
      <c r="B133" s="158" t="s">
        <v>261</v>
      </c>
    </row>
    <row r="134" spans="1:2">
      <c r="A134" s="24">
        <v>3001193</v>
      </c>
      <c r="B134" s="157" t="s">
        <v>310</v>
      </c>
    </row>
    <row r="135" spans="1:2">
      <c r="A135" s="24">
        <v>3001194</v>
      </c>
      <c r="B135" s="157" t="s">
        <v>195</v>
      </c>
    </row>
    <row r="136" spans="1:2">
      <c r="A136" s="24">
        <v>3001213</v>
      </c>
      <c r="B136" s="157" t="s">
        <v>320</v>
      </c>
    </row>
    <row r="137" spans="1:2">
      <c r="A137" s="25">
        <v>3001218</v>
      </c>
      <c r="B137" s="158" t="s">
        <v>304</v>
      </c>
    </row>
    <row r="138" spans="1:2">
      <c r="A138" s="24">
        <v>3001220</v>
      </c>
      <c r="B138" s="157" t="s">
        <v>127</v>
      </c>
    </row>
    <row r="139" spans="1:2">
      <c r="A139" s="24">
        <v>3001221</v>
      </c>
      <c r="B139" s="157" t="s">
        <v>392</v>
      </c>
    </row>
    <row r="140" spans="1:2">
      <c r="A140" s="25">
        <v>3001222</v>
      </c>
      <c r="B140" s="158" t="s">
        <v>30</v>
      </c>
    </row>
    <row r="141" spans="1:2">
      <c r="A141" s="24">
        <v>3001223</v>
      </c>
      <c r="B141" s="157" t="s">
        <v>399</v>
      </c>
    </row>
    <row r="142" spans="1:2">
      <c r="A142" s="24">
        <v>3001249</v>
      </c>
      <c r="B142" s="157" t="s">
        <v>159</v>
      </c>
    </row>
    <row r="143" spans="1:2">
      <c r="A143" s="24">
        <v>3001252</v>
      </c>
      <c r="B143" s="157" t="s">
        <v>170</v>
      </c>
    </row>
    <row r="144" spans="1:2">
      <c r="A144" s="24">
        <v>3001253</v>
      </c>
      <c r="B144" s="157" t="s">
        <v>171</v>
      </c>
    </row>
    <row r="145" spans="1:2">
      <c r="A145" s="24">
        <v>3001259</v>
      </c>
      <c r="B145" s="157" t="s">
        <v>215</v>
      </c>
    </row>
    <row r="146" spans="1:2">
      <c r="A146" s="24">
        <v>3001261</v>
      </c>
      <c r="B146" s="157" t="s">
        <v>196</v>
      </c>
    </row>
    <row r="147" spans="1:2">
      <c r="A147" s="24">
        <v>3001269</v>
      </c>
      <c r="B147" s="157" t="s">
        <v>337</v>
      </c>
    </row>
    <row r="148" spans="1:2">
      <c r="A148" s="24">
        <v>3001281</v>
      </c>
      <c r="B148" s="157" t="s">
        <v>146</v>
      </c>
    </row>
    <row r="149" spans="1:2">
      <c r="A149" s="24">
        <v>3001285</v>
      </c>
      <c r="B149" s="157" t="s">
        <v>113</v>
      </c>
    </row>
    <row r="150" spans="1:2">
      <c r="A150" s="24">
        <v>3001288</v>
      </c>
      <c r="B150" s="157" t="s">
        <v>114</v>
      </c>
    </row>
    <row r="151" spans="1:2">
      <c r="A151" s="24">
        <v>3001292</v>
      </c>
      <c r="B151" s="157" t="s">
        <v>197</v>
      </c>
    </row>
    <row r="152" spans="1:2">
      <c r="A152" s="24">
        <v>3001294</v>
      </c>
      <c r="B152" s="157" t="s">
        <v>147</v>
      </c>
    </row>
    <row r="153" spans="1:2">
      <c r="A153" s="24">
        <v>3001297</v>
      </c>
      <c r="B153" s="157" t="s">
        <v>198</v>
      </c>
    </row>
    <row r="154" spans="1:2">
      <c r="A154" s="24">
        <v>3001326</v>
      </c>
      <c r="B154" s="157" t="s">
        <v>137</v>
      </c>
    </row>
    <row r="155" spans="1:2">
      <c r="A155" s="24">
        <v>3001335</v>
      </c>
      <c r="B155" s="157" t="s">
        <v>115</v>
      </c>
    </row>
    <row r="156" spans="1:2">
      <c r="A156" s="25">
        <v>3001340</v>
      </c>
      <c r="B156" s="158" t="s">
        <v>242</v>
      </c>
    </row>
    <row r="157" spans="1:2">
      <c r="A157" s="25">
        <v>3001341</v>
      </c>
      <c r="B157" s="158" t="s">
        <v>243</v>
      </c>
    </row>
    <row r="158" spans="1:2">
      <c r="A158" s="24">
        <v>3001349</v>
      </c>
      <c r="B158" s="157" t="s">
        <v>391</v>
      </c>
    </row>
    <row r="159" spans="1:2">
      <c r="A159" s="24">
        <v>3001353</v>
      </c>
      <c r="B159" s="157" t="s">
        <v>128</v>
      </c>
    </row>
    <row r="160" spans="1:2">
      <c r="A160" s="25">
        <v>3001360</v>
      </c>
      <c r="B160" s="158" t="s">
        <v>244</v>
      </c>
    </row>
    <row r="161" spans="1:2">
      <c r="A161" s="25">
        <v>3001365</v>
      </c>
      <c r="B161" s="158" t="s">
        <v>245</v>
      </c>
    </row>
    <row r="162" spans="1:2">
      <c r="A162" s="25">
        <v>3001366</v>
      </c>
      <c r="B162" s="158" t="s">
        <v>87</v>
      </c>
    </row>
    <row r="163" spans="1:2">
      <c r="A163" s="25">
        <v>3001367</v>
      </c>
      <c r="B163" s="158" t="s">
        <v>246</v>
      </c>
    </row>
    <row r="164" spans="1:2">
      <c r="A164" s="25">
        <v>3001370</v>
      </c>
      <c r="B164" s="158" t="s">
        <v>247</v>
      </c>
    </row>
    <row r="165" spans="1:2">
      <c r="A165" s="25">
        <v>3001386</v>
      </c>
      <c r="B165" s="158" t="s">
        <v>248</v>
      </c>
    </row>
    <row r="166" spans="1:2">
      <c r="A166" s="24">
        <v>3001413</v>
      </c>
      <c r="B166" s="157" t="s">
        <v>129</v>
      </c>
    </row>
    <row r="167" spans="1:2">
      <c r="A167" s="25">
        <v>3001419</v>
      </c>
      <c r="B167" s="158" t="s">
        <v>312</v>
      </c>
    </row>
    <row r="168" spans="1:2">
      <c r="A168" s="24">
        <v>3001439</v>
      </c>
      <c r="B168" s="157" t="s">
        <v>199</v>
      </c>
    </row>
    <row r="169" spans="1:2">
      <c r="A169" s="25">
        <v>3001442</v>
      </c>
      <c r="B169" s="158" t="s">
        <v>409</v>
      </c>
    </row>
    <row r="170" spans="1:2">
      <c r="A170" s="24">
        <v>3001485</v>
      </c>
      <c r="B170" s="157" t="s">
        <v>160</v>
      </c>
    </row>
    <row r="171" spans="1:2">
      <c r="A171" s="25">
        <v>3001511</v>
      </c>
      <c r="B171" s="158" t="s">
        <v>99</v>
      </c>
    </row>
    <row r="172" spans="1:2">
      <c r="A172" s="24">
        <v>3001516</v>
      </c>
      <c r="B172" s="157" t="s">
        <v>200</v>
      </c>
    </row>
    <row r="173" spans="1:2">
      <c r="A173" s="25">
        <v>3001592</v>
      </c>
      <c r="B173" s="158" t="s">
        <v>77</v>
      </c>
    </row>
    <row r="174" spans="1:2">
      <c r="A174" s="24">
        <v>3001659</v>
      </c>
      <c r="B174" s="157" t="s">
        <v>138</v>
      </c>
    </row>
    <row r="175" spans="1:2">
      <c r="A175" s="24">
        <v>3001663</v>
      </c>
      <c r="B175" s="157" t="s">
        <v>311</v>
      </c>
    </row>
    <row r="176" spans="1:2">
      <c r="A176" s="25">
        <v>3001664</v>
      </c>
      <c r="B176" s="158" t="s">
        <v>88</v>
      </c>
    </row>
    <row r="177" spans="1:2">
      <c r="A177" s="25">
        <v>3001666</v>
      </c>
      <c r="B177" s="158" t="s">
        <v>51</v>
      </c>
    </row>
    <row r="178" spans="1:2">
      <c r="A178" s="25">
        <v>3001670</v>
      </c>
      <c r="B178" s="158" t="s">
        <v>64</v>
      </c>
    </row>
    <row r="179" spans="1:2">
      <c r="A179" s="25">
        <v>3001753</v>
      </c>
      <c r="B179" s="158" t="s">
        <v>329</v>
      </c>
    </row>
    <row r="180" spans="1:2">
      <c r="A180" s="25">
        <v>3001754</v>
      </c>
      <c r="B180" s="158" t="s">
        <v>100</v>
      </c>
    </row>
    <row r="181" spans="1:2">
      <c r="A181" s="25">
        <v>3001789</v>
      </c>
      <c r="B181" s="158" t="s">
        <v>31</v>
      </c>
    </row>
    <row r="182" spans="1:2">
      <c r="A182" s="25">
        <v>3001790</v>
      </c>
      <c r="B182" s="158" t="s">
        <v>298</v>
      </c>
    </row>
    <row r="183" spans="1:2">
      <c r="A183" s="25">
        <v>3001792</v>
      </c>
      <c r="B183" s="158" t="s">
        <v>89</v>
      </c>
    </row>
    <row r="184" spans="1:2">
      <c r="A184" s="25">
        <v>3001801</v>
      </c>
      <c r="B184" s="158" t="s">
        <v>52</v>
      </c>
    </row>
    <row r="185" spans="1:2">
      <c r="A185" s="25">
        <v>3001803</v>
      </c>
      <c r="B185" s="158" t="s">
        <v>90</v>
      </c>
    </row>
    <row r="186" spans="1:2">
      <c r="A186" s="24">
        <v>3001810</v>
      </c>
      <c r="B186" s="157" t="s">
        <v>216</v>
      </c>
    </row>
    <row r="187" spans="1:2">
      <c r="A187" s="24">
        <v>3001833</v>
      </c>
      <c r="B187" s="157" t="s">
        <v>262</v>
      </c>
    </row>
    <row r="188" spans="1:2">
      <c r="A188" s="25">
        <v>3002003</v>
      </c>
      <c r="B188" s="158" t="s">
        <v>38</v>
      </c>
    </row>
    <row r="189" spans="1:2">
      <c r="A189" s="24">
        <v>3002013</v>
      </c>
      <c r="B189" s="157" t="s">
        <v>390</v>
      </c>
    </row>
    <row r="190" spans="1:2">
      <c r="A190" s="24">
        <v>3002016</v>
      </c>
      <c r="B190" s="157" t="s">
        <v>207</v>
      </c>
    </row>
    <row r="191" spans="1:2">
      <c r="A191" s="25">
        <v>3002020</v>
      </c>
      <c r="B191" s="158" t="s">
        <v>39</v>
      </c>
    </row>
    <row r="192" spans="1:2">
      <c r="A192" s="25">
        <v>3002021</v>
      </c>
      <c r="B192" s="158" t="s">
        <v>263</v>
      </c>
    </row>
    <row r="193" spans="1:2">
      <c r="A193" s="24">
        <v>3002023</v>
      </c>
      <c r="B193" s="157" t="s">
        <v>308</v>
      </c>
    </row>
    <row r="194" spans="1:2">
      <c r="A194" s="24">
        <v>3002025</v>
      </c>
      <c r="B194" s="157" t="s">
        <v>359</v>
      </c>
    </row>
    <row r="195" spans="1:2">
      <c r="A195" s="25">
        <v>3002027</v>
      </c>
      <c r="B195" s="158" t="s">
        <v>386</v>
      </c>
    </row>
    <row r="196" spans="1:2">
      <c r="A196" s="25">
        <v>3002029</v>
      </c>
      <c r="B196" s="158" t="s">
        <v>366</v>
      </c>
    </row>
    <row r="197" spans="1:2">
      <c r="A197" s="24">
        <v>3002032</v>
      </c>
      <c r="B197" s="157" t="s">
        <v>130</v>
      </c>
    </row>
    <row r="198" spans="1:2">
      <c r="A198" s="24">
        <v>3002033</v>
      </c>
      <c r="B198" s="157" t="s">
        <v>131</v>
      </c>
    </row>
    <row r="199" spans="1:2">
      <c r="A199" s="25">
        <v>3002034</v>
      </c>
      <c r="B199" s="158" t="s">
        <v>40</v>
      </c>
    </row>
    <row r="200" spans="1:2">
      <c r="A200" s="24">
        <v>3002036</v>
      </c>
      <c r="B200" s="157" t="s">
        <v>373</v>
      </c>
    </row>
    <row r="201" spans="1:2">
      <c r="A201" s="24">
        <v>3002037</v>
      </c>
      <c r="B201" s="157" t="s">
        <v>358</v>
      </c>
    </row>
    <row r="202" spans="1:2">
      <c r="A202" s="25">
        <v>3002039</v>
      </c>
      <c r="B202" s="158" t="s">
        <v>41</v>
      </c>
    </row>
    <row r="203" spans="1:2">
      <c r="A203" s="25">
        <v>3002040</v>
      </c>
      <c r="B203" s="158" t="s">
        <v>42</v>
      </c>
    </row>
    <row r="204" spans="1:2">
      <c r="A204" s="24">
        <v>3002042</v>
      </c>
      <c r="B204" s="157" t="s">
        <v>360</v>
      </c>
    </row>
    <row r="205" spans="1:2">
      <c r="A205" s="24">
        <v>3002043</v>
      </c>
      <c r="B205" s="157" t="s">
        <v>375</v>
      </c>
    </row>
    <row r="206" spans="1:2">
      <c r="A206" s="24">
        <v>3002044</v>
      </c>
      <c r="B206" s="157" t="s">
        <v>116</v>
      </c>
    </row>
    <row r="207" spans="1:2">
      <c r="A207" s="24">
        <v>3002045</v>
      </c>
      <c r="B207" s="157" t="s">
        <v>161</v>
      </c>
    </row>
    <row r="208" spans="1:2">
      <c r="A208" s="24">
        <v>3002046</v>
      </c>
      <c r="B208" s="157" t="s">
        <v>217</v>
      </c>
    </row>
    <row r="209" spans="1:2">
      <c r="A209" s="24">
        <v>3002047</v>
      </c>
      <c r="B209" s="157" t="s">
        <v>364</v>
      </c>
    </row>
    <row r="210" spans="1:2">
      <c r="A210" s="24">
        <v>3002048</v>
      </c>
      <c r="B210" s="157" t="s">
        <v>218</v>
      </c>
    </row>
    <row r="211" spans="1:2">
      <c r="A211" s="24">
        <v>3002049</v>
      </c>
      <c r="B211" s="157" t="s">
        <v>201</v>
      </c>
    </row>
    <row r="212" spans="1:2">
      <c r="A212" s="24">
        <v>3002050</v>
      </c>
      <c r="B212" s="157" t="s">
        <v>299</v>
      </c>
    </row>
    <row r="213" spans="1:2">
      <c r="A213" s="24">
        <v>3002051</v>
      </c>
      <c r="B213" s="157" t="s">
        <v>219</v>
      </c>
    </row>
    <row r="214" spans="1:2">
      <c r="A214" s="25">
        <v>3002054</v>
      </c>
      <c r="B214" s="158" t="s">
        <v>43</v>
      </c>
    </row>
    <row r="215" spans="1:2">
      <c r="A215" s="25">
        <v>3002057</v>
      </c>
      <c r="B215" s="158" t="s">
        <v>44</v>
      </c>
    </row>
    <row r="216" spans="1:2">
      <c r="A216" s="24">
        <v>3002059</v>
      </c>
      <c r="B216" s="157" t="s">
        <v>162</v>
      </c>
    </row>
    <row r="217" spans="1:2">
      <c r="A217" s="24">
        <v>3002060</v>
      </c>
      <c r="B217" s="157" t="s">
        <v>400</v>
      </c>
    </row>
    <row r="218" spans="1:2">
      <c r="A218" s="24">
        <v>3002061</v>
      </c>
      <c r="B218" s="157" t="s">
        <v>117</v>
      </c>
    </row>
    <row r="219" spans="1:2">
      <c r="A219" s="24">
        <v>3002062</v>
      </c>
      <c r="B219" s="157" t="s">
        <v>220</v>
      </c>
    </row>
    <row r="220" spans="1:2">
      <c r="A220" s="25">
        <v>3002063</v>
      </c>
      <c r="B220" s="158" t="s">
        <v>380</v>
      </c>
    </row>
    <row r="221" spans="1:2">
      <c r="A221" s="25">
        <v>3002064</v>
      </c>
      <c r="B221" s="158" t="s">
        <v>105</v>
      </c>
    </row>
    <row r="222" spans="1:2">
      <c r="A222" s="25">
        <v>3002065</v>
      </c>
      <c r="B222" s="158" t="s">
        <v>94</v>
      </c>
    </row>
    <row r="223" spans="1:2">
      <c r="A223" s="24">
        <v>3002066</v>
      </c>
      <c r="B223" s="157" t="s">
        <v>208</v>
      </c>
    </row>
    <row r="224" spans="1:2">
      <c r="A224" s="25">
        <v>3002067</v>
      </c>
      <c r="B224" s="158" t="s">
        <v>362</v>
      </c>
    </row>
    <row r="225" spans="1:2">
      <c r="A225" s="25">
        <v>3002069</v>
      </c>
      <c r="B225" s="158" t="s">
        <v>264</v>
      </c>
    </row>
    <row r="226" spans="1:2">
      <c r="A226" s="24">
        <v>3002070</v>
      </c>
      <c r="B226" s="157" t="s">
        <v>354</v>
      </c>
    </row>
    <row r="227" spans="1:2">
      <c r="A227" s="25">
        <v>3002071</v>
      </c>
      <c r="B227" s="158" t="s">
        <v>78</v>
      </c>
    </row>
    <row r="228" spans="1:2">
      <c r="A228" s="24">
        <v>3002074</v>
      </c>
      <c r="B228" s="157" t="s">
        <v>163</v>
      </c>
    </row>
    <row r="229" spans="1:2">
      <c r="A229" s="27">
        <v>3002075</v>
      </c>
      <c r="B229" s="158" t="s">
        <v>341</v>
      </c>
    </row>
    <row r="230" spans="1:2">
      <c r="A230" s="25">
        <v>3002076</v>
      </c>
      <c r="B230" s="158" t="s">
        <v>106</v>
      </c>
    </row>
    <row r="231" spans="1:2">
      <c r="A231" s="24">
        <v>3002143</v>
      </c>
      <c r="B231" s="157" t="s">
        <v>172</v>
      </c>
    </row>
    <row r="232" spans="1:2">
      <c r="A232" s="24">
        <v>3002144</v>
      </c>
      <c r="B232" s="157" t="s">
        <v>118</v>
      </c>
    </row>
    <row r="233" spans="1:2">
      <c r="A233" s="25">
        <v>3002145</v>
      </c>
      <c r="B233" s="158" t="s">
        <v>32</v>
      </c>
    </row>
    <row r="234" spans="1:2">
      <c r="A234" s="25">
        <v>3002149</v>
      </c>
      <c r="B234" s="158" t="s">
        <v>79</v>
      </c>
    </row>
    <row r="235" spans="1:2">
      <c r="A235" s="24">
        <v>3002153</v>
      </c>
      <c r="B235" s="157" t="s">
        <v>139</v>
      </c>
    </row>
    <row r="236" spans="1:2">
      <c r="A236" s="25">
        <v>3002160</v>
      </c>
      <c r="B236" s="158" t="s">
        <v>107</v>
      </c>
    </row>
    <row r="237" spans="1:2">
      <c r="A237" s="24">
        <v>3002166</v>
      </c>
      <c r="B237" s="157" t="s">
        <v>202</v>
      </c>
    </row>
    <row r="238" spans="1:2">
      <c r="A238" s="24">
        <v>3002170</v>
      </c>
      <c r="B238" s="157" t="s">
        <v>148</v>
      </c>
    </row>
    <row r="239" spans="1:2">
      <c r="A239" s="24">
        <v>3002172</v>
      </c>
      <c r="B239" s="157" t="s">
        <v>209</v>
      </c>
    </row>
    <row r="240" spans="1:2">
      <c r="A240" s="25">
        <v>3002180</v>
      </c>
      <c r="B240" s="158" t="s">
        <v>293</v>
      </c>
    </row>
    <row r="241" spans="1:2">
      <c r="A241" s="24">
        <v>3002189</v>
      </c>
      <c r="B241" s="157" t="s">
        <v>164</v>
      </c>
    </row>
    <row r="242" spans="1:2">
      <c r="A242" s="25">
        <v>3002203</v>
      </c>
      <c r="B242" s="158" t="s">
        <v>388</v>
      </c>
    </row>
    <row r="243" spans="1:2">
      <c r="A243" s="25">
        <v>3002208</v>
      </c>
      <c r="B243" s="160" t="s">
        <v>348</v>
      </c>
    </row>
    <row r="244" spans="1:2">
      <c r="A244" s="25">
        <v>3002209</v>
      </c>
      <c r="B244" s="158" t="s">
        <v>249</v>
      </c>
    </row>
    <row r="245" spans="1:2">
      <c r="A245" s="25">
        <v>3002210</v>
      </c>
      <c r="B245" s="158" t="s">
        <v>303</v>
      </c>
    </row>
    <row r="246" spans="1:2">
      <c r="A246" s="24">
        <v>3002212</v>
      </c>
      <c r="B246" s="157" t="s">
        <v>132</v>
      </c>
    </row>
    <row r="247" spans="1:2">
      <c r="A247" s="25">
        <v>3002285</v>
      </c>
      <c r="B247" s="158" t="s">
        <v>326</v>
      </c>
    </row>
    <row r="248" spans="1:2">
      <c r="A248" s="25">
        <v>3002286</v>
      </c>
      <c r="B248" s="158" t="s">
        <v>265</v>
      </c>
    </row>
    <row r="249" spans="1:2">
      <c r="A249" s="25">
        <v>3002290</v>
      </c>
      <c r="B249" s="158" t="s">
        <v>250</v>
      </c>
    </row>
    <row r="250" spans="1:2">
      <c r="A250" s="25">
        <v>3002304</v>
      </c>
      <c r="B250" s="159" t="s">
        <v>71</v>
      </c>
    </row>
    <row r="251" spans="1:2">
      <c r="A251" s="25">
        <v>3002305</v>
      </c>
      <c r="B251" s="159" t="s">
        <v>338</v>
      </c>
    </row>
    <row r="252" spans="1:2">
      <c r="A252" s="25">
        <v>3002306</v>
      </c>
      <c r="B252" s="158" t="s">
        <v>53</v>
      </c>
    </row>
    <row r="253" spans="1:2">
      <c r="A253" s="25">
        <v>3002307</v>
      </c>
      <c r="B253" s="158" t="s">
        <v>45</v>
      </c>
    </row>
    <row r="254" spans="1:2">
      <c r="A254" s="25">
        <v>3002309</v>
      </c>
      <c r="B254" s="158" t="s">
        <v>101</v>
      </c>
    </row>
    <row r="255" spans="1:2">
      <c r="A255" s="25">
        <v>3002316</v>
      </c>
      <c r="B255" s="158" t="s">
        <v>92</v>
      </c>
    </row>
    <row r="256" spans="1:2">
      <c r="A256" s="25">
        <v>3002317</v>
      </c>
      <c r="B256" s="158" t="s">
        <v>405</v>
      </c>
    </row>
    <row r="257" spans="1:2">
      <c r="A257" s="25">
        <v>3002318</v>
      </c>
      <c r="B257" s="158" t="s">
        <v>93</v>
      </c>
    </row>
    <row r="258" spans="1:2">
      <c r="A258" s="25">
        <v>3002329</v>
      </c>
      <c r="B258" s="158" t="s">
        <v>266</v>
      </c>
    </row>
    <row r="259" spans="1:2">
      <c r="A259" s="24">
        <v>3002336</v>
      </c>
      <c r="B259" s="157" t="s">
        <v>165</v>
      </c>
    </row>
    <row r="260" spans="1:2">
      <c r="A260" s="24">
        <v>3002338</v>
      </c>
      <c r="B260" s="157" t="s">
        <v>221</v>
      </c>
    </row>
    <row r="261" spans="1:2">
      <c r="A261" s="25">
        <v>3002351</v>
      </c>
      <c r="B261" s="158" t="s">
        <v>55</v>
      </c>
    </row>
    <row r="262" spans="1:2">
      <c r="A262" s="25">
        <v>3002352</v>
      </c>
      <c r="B262" s="158" t="s">
        <v>296</v>
      </c>
    </row>
    <row r="263" spans="1:2">
      <c r="A263" s="24">
        <v>3002353</v>
      </c>
      <c r="B263" s="157" t="s">
        <v>210</v>
      </c>
    </row>
    <row r="264" spans="1:2">
      <c r="A264" s="25">
        <v>3002354</v>
      </c>
      <c r="B264" s="158" t="s">
        <v>46</v>
      </c>
    </row>
    <row r="265" spans="1:2">
      <c r="A265" s="24">
        <v>3002361</v>
      </c>
      <c r="B265" s="157" t="s">
        <v>295</v>
      </c>
    </row>
    <row r="266" spans="1:2">
      <c r="A266" s="24">
        <v>3002362</v>
      </c>
      <c r="B266" s="157" t="s">
        <v>222</v>
      </c>
    </row>
    <row r="267" spans="1:2">
      <c r="A267" s="24">
        <v>3002365</v>
      </c>
      <c r="B267" s="157" t="s">
        <v>377</v>
      </c>
    </row>
    <row r="268" spans="1:2">
      <c r="A268" s="25">
        <v>3002367</v>
      </c>
      <c r="B268" s="158" t="s">
        <v>33</v>
      </c>
    </row>
    <row r="269" spans="1:2">
      <c r="A269" s="25">
        <v>3002370</v>
      </c>
      <c r="B269" s="158" t="s">
        <v>109</v>
      </c>
    </row>
    <row r="270" spans="1:2">
      <c r="A270" s="25">
        <v>3002372</v>
      </c>
      <c r="B270" s="159" t="s">
        <v>73</v>
      </c>
    </row>
    <row r="271" spans="1:2">
      <c r="A271" s="25">
        <v>3002373</v>
      </c>
      <c r="B271" s="158" t="s">
        <v>108</v>
      </c>
    </row>
    <row r="272" spans="1:2">
      <c r="A272" s="25">
        <v>3002377</v>
      </c>
      <c r="B272" s="158" t="s">
        <v>72</v>
      </c>
    </row>
    <row r="273" spans="1:2">
      <c r="A273" s="25">
        <v>3002379</v>
      </c>
      <c r="B273" s="158" t="s">
        <v>318</v>
      </c>
    </row>
    <row r="274" spans="1:2">
      <c r="A274" s="24">
        <v>3002402</v>
      </c>
      <c r="B274" s="157" t="s">
        <v>251</v>
      </c>
    </row>
    <row r="275" spans="1:2">
      <c r="A275" s="25">
        <v>3002404</v>
      </c>
      <c r="B275" s="158" t="s">
        <v>317</v>
      </c>
    </row>
    <row r="276" spans="1:2">
      <c r="A276" s="25">
        <v>3002407</v>
      </c>
      <c r="B276" s="158" t="s">
        <v>397</v>
      </c>
    </row>
    <row r="277" spans="1:2">
      <c r="A277" s="26">
        <v>3002408</v>
      </c>
      <c r="B277" s="158" t="s">
        <v>383</v>
      </c>
    </row>
    <row r="278" spans="1:2">
      <c r="A278" s="24">
        <v>3002410</v>
      </c>
      <c r="B278" s="157" t="s">
        <v>252</v>
      </c>
    </row>
    <row r="279" spans="1:2">
      <c r="A279" s="24">
        <v>3002411</v>
      </c>
      <c r="B279" s="157" t="s">
        <v>186</v>
      </c>
    </row>
    <row r="280" spans="1:2">
      <c r="A280" s="24">
        <v>3002413</v>
      </c>
      <c r="B280" s="157" t="s">
        <v>387</v>
      </c>
    </row>
    <row r="281" spans="1:2">
      <c r="A281" s="25">
        <v>3002414</v>
      </c>
      <c r="B281" s="158" t="s">
        <v>350</v>
      </c>
    </row>
    <row r="282" spans="1:2">
      <c r="A282" s="25">
        <v>3002415</v>
      </c>
      <c r="B282" s="158" t="s">
        <v>91</v>
      </c>
    </row>
    <row r="283" spans="1:2">
      <c r="A283" s="24">
        <v>3002418</v>
      </c>
      <c r="B283" s="157" t="s">
        <v>253</v>
      </c>
    </row>
    <row r="284" spans="1:2">
      <c r="A284" s="24">
        <v>3002419</v>
      </c>
      <c r="B284" s="157" t="s">
        <v>327</v>
      </c>
    </row>
    <row r="285" spans="1:2">
      <c r="A285" s="26">
        <v>3002420</v>
      </c>
      <c r="B285" s="158" t="s">
        <v>254</v>
      </c>
    </row>
    <row r="286" spans="1:2">
      <c r="A286" s="24">
        <v>3002422</v>
      </c>
      <c r="B286" s="157" t="s">
        <v>143</v>
      </c>
    </row>
    <row r="287" spans="1:2">
      <c r="A287" s="25">
        <v>3002424</v>
      </c>
      <c r="B287" s="158" t="s">
        <v>255</v>
      </c>
    </row>
    <row r="288" spans="1:2">
      <c r="A288" s="25">
        <v>3002425</v>
      </c>
      <c r="B288" s="158" t="s">
        <v>256</v>
      </c>
    </row>
    <row r="289" spans="1:2">
      <c r="A289" s="26">
        <v>3002442</v>
      </c>
      <c r="B289" s="161" t="s">
        <v>372</v>
      </c>
    </row>
    <row r="290" spans="1:2">
      <c r="A290" s="25">
        <v>3002457</v>
      </c>
      <c r="B290" s="158" t="s">
        <v>267</v>
      </c>
    </row>
    <row r="291" spans="1:2">
      <c r="A291" s="25">
        <v>3002458</v>
      </c>
      <c r="B291" s="158" t="s">
        <v>379</v>
      </c>
    </row>
    <row r="292" spans="1:2">
      <c r="A292" s="24">
        <v>3002475</v>
      </c>
      <c r="B292" s="158" t="s">
        <v>315</v>
      </c>
    </row>
    <row r="293" spans="1:2">
      <c r="A293" s="25">
        <v>3002480</v>
      </c>
      <c r="B293" s="158" t="s">
        <v>268</v>
      </c>
    </row>
    <row r="294" spans="1:2">
      <c r="A294" s="24">
        <v>3002482</v>
      </c>
      <c r="B294" s="157" t="s">
        <v>316</v>
      </c>
    </row>
    <row r="295" spans="1:2">
      <c r="A295" s="24">
        <v>3002483</v>
      </c>
      <c r="B295" s="157" t="s">
        <v>191</v>
      </c>
    </row>
    <row r="296" spans="1:2">
      <c r="A296" s="25">
        <v>3002486</v>
      </c>
      <c r="B296" s="162" t="s">
        <v>384</v>
      </c>
    </row>
    <row r="297" spans="1:2">
      <c r="A297" s="24">
        <v>3002488</v>
      </c>
      <c r="B297" s="157" t="s">
        <v>355</v>
      </c>
    </row>
    <row r="298" spans="1:2">
      <c r="A298" s="25">
        <v>3002491</v>
      </c>
      <c r="B298" s="158" t="s">
        <v>269</v>
      </c>
    </row>
    <row r="299" spans="1:2">
      <c r="A299" s="25">
        <v>3002494</v>
      </c>
      <c r="B299" s="158" t="s">
        <v>348</v>
      </c>
    </row>
    <row r="300" spans="1:2">
      <c r="A300" s="24">
        <v>3002495</v>
      </c>
      <c r="B300" s="157" t="s">
        <v>321</v>
      </c>
    </row>
    <row r="301" spans="1:2">
      <c r="A301" s="25">
        <v>3002506</v>
      </c>
      <c r="B301" s="158" t="s">
        <v>270</v>
      </c>
    </row>
    <row r="302" spans="1:2">
      <c r="A302" s="25">
        <v>3002513</v>
      </c>
      <c r="B302" s="158" t="s">
        <v>271</v>
      </c>
    </row>
    <row r="303" spans="1:2">
      <c r="A303" s="25">
        <v>3002514</v>
      </c>
      <c r="B303" s="158" t="s">
        <v>272</v>
      </c>
    </row>
    <row r="304" spans="1:2">
      <c r="A304" s="25">
        <v>3002515</v>
      </c>
      <c r="B304" s="158" t="s">
        <v>273</v>
      </c>
    </row>
    <row r="305" spans="1:2">
      <c r="A305" s="25">
        <v>3002517</v>
      </c>
      <c r="B305" s="158" t="s">
        <v>343</v>
      </c>
    </row>
    <row r="306" spans="1:2">
      <c r="A306" s="25">
        <v>3002521</v>
      </c>
      <c r="B306" s="158" t="s">
        <v>274</v>
      </c>
    </row>
    <row r="307" spans="1:2">
      <c r="A307" s="25">
        <v>3002522</v>
      </c>
      <c r="B307" s="158" t="s">
        <v>275</v>
      </c>
    </row>
    <row r="308" spans="1:2">
      <c r="A308" s="25">
        <v>3002524</v>
      </c>
      <c r="B308" s="158" t="s">
        <v>276</v>
      </c>
    </row>
    <row r="309" spans="1:2">
      <c r="A309" s="25">
        <v>3002527</v>
      </c>
      <c r="B309" s="158" t="s">
        <v>277</v>
      </c>
    </row>
    <row r="310" spans="1:2">
      <c r="A310" s="24">
        <v>3002528</v>
      </c>
      <c r="B310" s="157" t="s">
        <v>323</v>
      </c>
    </row>
    <row r="311" spans="1:2">
      <c r="A311" s="25">
        <v>3002529</v>
      </c>
      <c r="B311" s="158" t="s">
        <v>278</v>
      </c>
    </row>
    <row r="312" spans="1:2">
      <c r="A312" s="25">
        <v>3002533</v>
      </c>
      <c r="B312" s="158" t="s">
        <v>279</v>
      </c>
    </row>
    <row r="313" spans="1:2">
      <c r="A313" s="25">
        <v>3002536</v>
      </c>
      <c r="B313" s="158" t="s">
        <v>280</v>
      </c>
    </row>
    <row r="314" spans="1:2">
      <c r="A314" s="25">
        <v>3002538</v>
      </c>
      <c r="B314" s="158" t="s">
        <v>281</v>
      </c>
    </row>
    <row r="315" spans="1:2">
      <c r="A315" s="25">
        <v>3002540</v>
      </c>
      <c r="B315" s="158" t="s">
        <v>282</v>
      </c>
    </row>
    <row r="316" spans="1:2">
      <c r="A316" s="25">
        <v>3002542</v>
      </c>
      <c r="B316" s="160" t="s">
        <v>99</v>
      </c>
    </row>
    <row r="317" spans="1:2">
      <c r="A317" s="25">
        <v>3002546</v>
      </c>
      <c r="B317" s="158" t="s">
        <v>283</v>
      </c>
    </row>
    <row r="318" spans="1:2">
      <c r="A318" s="25">
        <v>3002547</v>
      </c>
      <c r="B318" s="158" t="s">
        <v>284</v>
      </c>
    </row>
    <row r="319" spans="1:2">
      <c r="A319" s="25">
        <v>3002548</v>
      </c>
      <c r="B319" s="158" t="s">
        <v>285</v>
      </c>
    </row>
    <row r="320" spans="1:2">
      <c r="A320" s="25">
        <v>3002549</v>
      </c>
      <c r="B320" s="158" t="s">
        <v>286</v>
      </c>
    </row>
    <row r="321" spans="1:2">
      <c r="A321" s="25">
        <v>3002560</v>
      </c>
      <c r="B321" s="158" t="s">
        <v>287</v>
      </c>
    </row>
    <row r="322" spans="1:2">
      <c r="A322" s="25">
        <v>3002561</v>
      </c>
      <c r="B322" s="158" t="s">
        <v>288</v>
      </c>
    </row>
    <row r="323" spans="1:2">
      <c r="A323" s="25">
        <v>3002565</v>
      </c>
      <c r="B323" s="158" t="s">
        <v>289</v>
      </c>
    </row>
    <row r="324" spans="1:2">
      <c r="A324" s="25">
        <v>3002582</v>
      </c>
      <c r="B324" s="158" t="s">
        <v>301</v>
      </c>
    </row>
    <row r="325" spans="1:2">
      <c r="A325" s="25">
        <v>3002595</v>
      </c>
      <c r="B325" s="158" t="s">
        <v>406</v>
      </c>
    </row>
    <row r="326" spans="1:2">
      <c r="A326" s="25">
        <v>3002597</v>
      </c>
      <c r="B326" s="158" t="s">
        <v>357</v>
      </c>
    </row>
    <row r="327" spans="1:2">
      <c r="A327" s="25">
        <v>3002604</v>
      </c>
      <c r="B327" s="158" t="s">
        <v>290</v>
      </c>
    </row>
    <row r="328" spans="1:2">
      <c r="A328" s="25">
        <v>3002611</v>
      </c>
      <c r="B328" s="158" t="s">
        <v>291</v>
      </c>
    </row>
    <row r="329" spans="1:2">
      <c r="A329" s="25">
        <v>3002624</v>
      </c>
      <c r="B329" s="158" t="s">
        <v>340</v>
      </c>
    </row>
    <row r="330" spans="1:2">
      <c r="A330" s="25">
        <v>3002627</v>
      </c>
      <c r="B330" s="158" t="s">
        <v>368</v>
      </c>
    </row>
    <row r="331" spans="1:2">
      <c r="A331" s="25">
        <v>3002628</v>
      </c>
      <c r="B331" s="160" t="s">
        <v>106</v>
      </c>
    </row>
    <row r="332" spans="1:2">
      <c r="A332" s="25">
        <v>3002632</v>
      </c>
      <c r="B332" s="158" t="s">
        <v>361</v>
      </c>
    </row>
    <row r="333" spans="1:2">
      <c r="A333" s="25">
        <v>3002639</v>
      </c>
      <c r="B333" s="160" t="s">
        <v>344</v>
      </c>
    </row>
    <row r="334" spans="1:2">
      <c r="A334" s="25">
        <v>3002641</v>
      </c>
      <c r="B334" s="160" t="s">
        <v>78</v>
      </c>
    </row>
    <row r="335" spans="1:2">
      <c r="A335" s="25">
        <v>3002643</v>
      </c>
      <c r="B335" s="158" t="s">
        <v>353</v>
      </c>
    </row>
    <row r="336" spans="1:2">
      <c r="A336" s="25">
        <v>3002646</v>
      </c>
      <c r="B336" s="158" t="s">
        <v>309</v>
      </c>
    </row>
    <row r="337" spans="1:2">
      <c r="A337" s="25">
        <v>3002656</v>
      </c>
      <c r="B337" s="158" t="s">
        <v>313</v>
      </c>
    </row>
    <row r="338" spans="1:2">
      <c r="A338" s="25">
        <v>3002677</v>
      </c>
      <c r="B338" s="158" t="s">
        <v>325</v>
      </c>
    </row>
    <row r="339" spans="1:2">
      <c r="A339" s="25">
        <v>3002679</v>
      </c>
      <c r="B339" s="158" t="s">
        <v>365</v>
      </c>
    </row>
    <row r="340" spans="1:2">
      <c r="A340" s="25">
        <v>3002693</v>
      </c>
      <c r="B340" s="158" t="s">
        <v>378</v>
      </c>
    </row>
    <row r="341" spans="1:2">
      <c r="A341" s="25">
        <v>3002703</v>
      </c>
      <c r="B341" s="158" t="s">
        <v>349</v>
      </c>
    </row>
    <row r="342" spans="1:2">
      <c r="A342" s="25">
        <v>3002705</v>
      </c>
      <c r="B342" s="158" t="s">
        <v>382</v>
      </c>
    </row>
    <row r="343" spans="1:2">
      <c r="A343" s="25">
        <v>3002706</v>
      </c>
      <c r="B343" s="158" t="s">
        <v>404</v>
      </c>
    </row>
    <row r="344" spans="1:2">
      <c r="A344" s="25">
        <v>3002711</v>
      </c>
      <c r="B344" s="158" t="s">
        <v>367</v>
      </c>
    </row>
    <row r="345" spans="1:2">
      <c r="A345" s="25">
        <v>3002713</v>
      </c>
      <c r="B345" s="158" t="s">
        <v>330</v>
      </c>
    </row>
    <row r="346" spans="1:2">
      <c r="A346" s="25">
        <v>3002716</v>
      </c>
      <c r="B346" s="158" t="s">
        <v>297</v>
      </c>
    </row>
    <row r="347" spans="1:2">
      <c r="A347" s="24">
        <v>3002720</v>
      </c>
      <c r="B347" s="158" t="s">
        <v>332</v>
      </c>
    </row>
    <row r="348" spans="1:2">
      <c r="A348" s="25">
        <v>3002724</v>
      </c>
      <c r="B348" s="158" t="s">
        <v>376</v>
      </c>
    </row>
    <row r="349" spans="1:2">
      <c r="A349" s="25">
        <v>3002728</v>
      </c>
      <c r="B349" s="158" t="s">
        <v>302</v>
      </c>
    </row>
    <row r="350" spans="1:2">
      <c r="A350" s="25">
        <v>3002732</v>
      </c>
      <c r="B350" s="158" t="s">
        <v>294</v>
      </c>
    </row>
    <row r="351" spans="1:2">
      <c r="A351" s="25">
        <v>3002740</v>
      </c>
      <c r="B351" s="158" t="s">
        <v>314</v>
      </c>
    </row>
    <row r="352" spans="1:2">
      <c r="A352" s="25">
        <v>3002754</v>
      </c>
      <c r="B352" s="158" t="s">
        <v>352</v>
      </c>
    </row>
    <row r="353" spans="1:2">
      <c r="A353" s="25">
        <v>3002755</v>
      </c>
      <c r="B353" s="158" t="s">
        <v>300</v>
      </c>
    </row>
    <row r="354" spans="1:2">
      <c r="A354" s="25">
        <v>3002761</v>
      </c>
      <c r="B354" s="158" t="s">
        <v>335</v>
      </c>
    </row>
    <row r="355" spans="1:2">
      <c r="A355" s="25">
        <v>3002762</v>
      </c>
      <c r="B355" s="158" t="s">
        <v>374</v>
      </c>
    </row>
    <row r="356" spans="1:2">
      <c r="A356" s="25">
        <v>3002763</v>
      </c>
      <c r="B356" s="158" t="s">
        <v>306</v>
      </c>
    </row>
    <row r="357" spans="1:2">
      <c r="A357" s="25">
        <v>3002768</v>
      </c>
      <c r="B357" s="158" t="s">
        <v>305</v>
      </c>
    </row>
    <row r="358" spans="1:2">
      <c r="A358" s="25">
        <v>3002774</v>
      </c>
      <c r="B358" s="158" t="s">
        <v>393</v>
      </c>
    </row>
    <row r="359" spans="1:2">
      <c r="A359" s="24">
        <v>3002786</v>
      </c>
      <c r="B359" s="158" t="s">
        <v>336</v>
      </c>
    </row>
    <row r="360" spans="1:2">
      <c r="A360" s="25">
        <v>3002787</v>
      </c>
      <c r="B360" s="158" t="s">
        <v>371</v>
      </c>
    </row>
    <row r="361" spans="1:2">
      <c r="A361" s="25">
        <v>3002789</v>
      </c>
      <c r="B361" s="158" t="s">
        <v>339</v>
      </c>
    </row>
    <row r="362" spans="1:2">
      <c r="A362" s="25">
        <v>3002792</v>
      </c>
      <c r="B362" s="158" t="s">
        <v>356</v>
      </c>
    </row>
    <row r="363" spans="1:2">
      <c r="A363" s="25">
        <v>3002796</v>
      </c>
      <c r="B363" s="158" t="s">
        <v>402</v>
      </c>
    </row>
    <row r="364" spans="1:2">
      <c r="A364" s="25">
        <v>3002834</v>
      </c>
      <c r="B364" s="158" t="s">
        <v>403</v>
      </c>
    </row>
    <row r="365" spans="1:2">
      <c r="A365" s="25">
        <v>3002851</v>
      </c>
      <c r="B365" s="158" t="s">
        <v>401</v>
      </c>
    </row>
    <row r="366" spans="1:2">
      <c r="A366" s="25">
        <v>3002857</v>
      </c>
      <c r="B366" s="158" t="s">
        <v>398</v>
      </c>
    </row>
    <row r="367" spans="1:2">
      <c r="A367" s="25">
        <v>3002920</v>
      </c>
      <c r="B367" s="158" t="s">
        <v>408</v>
      </c>
    </row>
    <row r="368" spans="1:2">
      <c r="A368" s="25">
        <v>3002941</v>
      </c>
      <c r="B368" s="158" t="s">
        <v>407</v>
      </c>
    </row>
  </sheetData>
  <autoFilter ref="A1:B368"/>
  <sortState ref="A2:B369">
    <sortCondition ref="A2:A369"/>
  </sortState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wnloadMap xmlns="35cd4e3a-d7cf-425b-8d05-a9ffee96b3e9">Geneesmiddelen</DownloadMap>
    <DownloadVolgorde xmlns="35cd4e3a-d7cf-425b-8d05-a9ffee96b3e9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ZK Download Document" ma:contentTypeID="0x010100AA3BDA9D8EB4A04C9D2F344C9403E43E00446B55F60CD8C846B5B5D8C3CD716BEE" ma:contentTypeVersion="5" ma:contentTypeDescription="Beschrijft extra informatie voor download documenten; groep en volgorde" ma:contentTypeScope="" ma:versionID="a21b0d923a3bbcd4b9c45f4677f593f3">
  <xsd:schema xmlns:xsd="http://www.w3.org/2001/XMLSchema" xmlns:xs="http://www.w3.org/2001/XMLSchema" xmlns:p="http://schemas.microsoft.com/office/2006/metadata/properties" xmlns:ns2="35cd4e3a-d7cf-425b-8d05-a9ffee96b3e9" targetNamespace="http://schemas.microsoft.com/office/2006/metadata/properties" ma:root="true" ma:fieldsID="d8db71bae561434b2b255988c264d26d" ns2:_="">
    <xsd:import namespace="35cd4e3a-d7cf-425b-8d05-a9ffee96b3e9"/>
    <xsd:element name="properties">
      <xsd:complexType>
        <xsd:sequence>
          <xsd:element name="documentManagement">
            <xsd:complexType>
              <xsd:all>
                <xsd:element ref="ns2:DownloadVolgorde" minOccurs="0"/>
                <xsd:element ref="ns2:DownloadMap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cd4e3a-d7cf-425b-8d05-a9ffee96b3e9" elementFormDefault="qualified">
    <xsd:import namespace="http://schemas.microsoft.com/office/2006/documentManagement/types"/>
    <xsd:import namespace="http://schemas.microsoft.com/office/infopath/2007/PartnerControls"/>
    <xsd:element name="DownloadVolgorde" ma:index="8" nillable="true" ma:displayName="Download Volgorde" ma:decimals="0" ma:description="Bepaald de sortering voor download" ma:internalName="DownloadVolgorde" ma:percentage="FALSE">
      <xsd:simpleType>
        <xsd:restriction base="dms:Number"/>
      </xsd:simpleType>
    </xsd:element>
    <xsd:element name="DownloadMap" ma:index="9" nillable="true" ma:displayName="Download Map" ma:description="Geeft aan in welke map en volgorde een bestand zich bevind" ma:internalName="DownloadMap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EC3ACBB-5761-4CA9-A798-F930A1C10468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926CC7B5-E15A-48AD-A747-4EA9B17A4CD1}">
  <ds:schemaRefs>
    <ds:schemaRef ds:uri="http://www.w3.org/XML/1998/namespace"/>
    <ds:schemaRef ds:uri="http://schemas.microsoft.com/office/2006/metadata/properties"/>
    <ds:schemaRef ds:uri="35cd4e3a-d7cf-425b-8d05-a9ffee96b3e9"/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terms/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142E16D3-0D23-4C53-A891-9F0398F3B562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23A54841-051B-4D99-9BC0-B4BC8E4635F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5cd4e3a-d7cf-425b-8d05-a9ffee96b3e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4</vt:i4>
      </vt:variant>
      <vt:variant>
        <vt:lpstr>Benoemde bereiken</vt:lpstr>
      </vt:variant>
      <vt:variant>
        <vt:i4>1</vt:i4>
      </vt:variant>
    </vt:vector>
  </HeadingPairs>
  <TitlesOfParts>
    <vt:vector size="5" baseType="lpstr">
      <vt:lpstr>Invulinstructie</vt:lpstr>
      <vt:lpstr>Geneesmiddelen</vt:lpstr>
      <vt:lpstr>Materialen</vt:lpstr>
      <vt:lpstr>Zorgaanbieders</vt:lpstr>
      <vt:lpstr>Geneesmiddelen!Afdrukbereik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Aanvraagformulier zorggebonden materialen en geneesmiddelen (xlsx)</dc:title>
  <dc:creator>robin en ilse</dc:creator>
  <cp:lastModifiedBy>Bold van den, TMMC (Tanja)</cp:lastModifiedBy>
  <cp:lastPrinted>2015-04-28T06:56:46Z</cp:lastPrinted>
  <dcterms:created xsi:type="dcterms:W3CDTF">2010-03-14T13:26:58Z</dcterms:created>
  <dcterms:modified xsi:type="dcterms:W3CDTF">2019-06-24T08:42:49Z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Download Item</vt:lpwstr>
  </property>
  <property fmtid="{D5CDD505-2E9C-101B-9397-08002B2CF9AE}" pid="3" name="ContentTypeId">
    <vt:lpwstr>0x010100AA3BDA9D8EB4A04C9D2F344C9403E43E00446B55F60CD8C846B5B5D8C3CD716BEE</vt:lpwstr>
  </property>
</Properties>
</file>