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2023-2024/Inkoopprocedure 2023-2024 - Tweede aanvullende procedure feb-mrt 2023/00. Inkoopprocedure en docs/Gepubliceerde documenten/"/>
    </mc:Choice>
  </mc:AlternateContent>
  <xr:revisionPtr revIDLastSave="0" documentId="8_{6950E237-2CE6-437F-AA4E-6D386AE959FB}" xr6:coauthVersionLast="47" xr6:coauthVersionMax="47" xr10:uidLastSave="{00000000-0000-0000-0000-000000000000}"/>
  <bookViews>
    <workbookView xWindow="-120" yWindow="-120" windowWidth="29040" windowHeight="15840" xr2:uid="{A387C47F-784D-487D-AAF2-E79C843FF60C}"/>
  </bookViews>
  <sheets>
    <sheet name="Voorblad" sheetId="4" r:id="rId1"/>
    <sheet name="Nota van Inlichtingen" sheetId="1" r:id="rId2"/>
    <sheet name="Rekenvoorbeeld" sheetId="5" r:id="rId3"/>
  </sheets>
  <definedNames>
    <definedName name="_xlnm._FilterDatabase" localSheetId="1" hidden="1">'Nota van Inlichtingen'!$A$1:$C$139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5" l="1"/>
  <c r="C41" i="5" s="1"/>
  <c r="D41" i="5" s="1"/>
  <c r="C11" i="5"/>
  <c r="D11" i="5" s="1"/>
  <c r="D14" i="5" s="1"/>
  <c r="D33" i="5" s="1"/>
  <c r="D46" i="5" s="1"/>
  <c r="D8" i="5"/>
  <c r="F8" i="5" s="1"/>
  <c r="C14" i="5" s="1"/>
  <c r="C33" i="5" s="1"/>
  <c r="B42" i="5"/>
  <c r="E19" i="5"/>
  <c r="F19" i="5" s="1"/>
  <c r="B35" i="5"/>
  <c r="E5" i="5"/>
  <c r="F5" i="5" s="1"/>
  <c r="E46" i="5" l="1"/>
  <c r="F22" i="5"/>
  <c r="C28" i="5" s="1"/>
  <c r="C34" i="5" s="1"/>
  <c r="C35" i="5" s="1"/>
  <c r="C40" i="5"/>
  <c r="B25" i="5" l="1"/>
  <c r="D40" i="5"/>
  <c r="D42" i="5" s="1"/>
  <c r="C42" i="5"/>
  <c r="C25" i="5"/>
  <c r="D25" i="5" s="1"/>
  <c r="D28" i="5" s="1"/>
  <c r="D34" i="5" s="1"/>
  <c r="D47" i="5" l="1"/>
  <c r="E47" i="5" s="1"/>
  <c r="D35" i="5"/>
  <c r="D48" i="5" s="1"/>
  <c r="E48" i="5" s="1"/>
</calcChain>
</file>

<file path=xl/sharedStrings.xml><?xml version="1.0" encoding="utf-8"?>
<sst xmlns="http://schemas.openxmlformats.org/spreadsheetml/2006/main" count="154" uniqueCount="100">
  <si>
    <t>NOTA VAN INLICHTINGEN </t>
  </si>
  <si>
    <t xml:space="preserve">In deze nota van inlichtingen treft u een overzicht van, binnen de in de inkoopprocedure genoemde termijn, aan Zilveren Kruis gestelde vragen met betrekking tot de tweede aanvullende inkoopprocedure preferente geneesmiddelen 2023-2024. </t>
  </si>
  <si>
    <t>Deze nota van inlichtingen maakt integraal deel uit van de inkoopprocedure. Wij verzoeken u daarom alle informatie zorgvuldig tot u te nemen.  </t>
  </si>
  <si>
    <t>De antwoorden in de nota van inlichtingen prevaleren boven de oorspronkelijke leidraad.</t>
  </si>
  <si>
    <t>Zilveren Kruis wijst u erop dat u bij verzending (via de post) er zelf geheel voor verantwoordelijk bent dat de documenten voor de uiterste termijn op het aangegeven postadres worden ontvangen.  </t>
  </si>
  <si>
    <t>  </t>
  </si>
  <si>
    <r>
      <t>mr. H.J. Portengen</t>
    </r>
    <r>
      <rPr>
        <sz val="11"/>
        <color rgb="FF000000"/>
        <rFont val="Arial"/>
        <family val="2"/>
      </rPr>
      <t> </t>
    </r>
  </si>
  <si>
    <r>
      <t>Blaak 31, 3011 GA  ROTTERDAM</t>
    </r>
    <r>
      <rPr>
        <sz val="11"/>
        <color rgb="FF000000"/>
        <rFont val="Arial"/>
        <family val="2"/>
      </rPr>
      <t>. </t>
    </r>
  </si>
  <si>
    <t xml:space="preserve">Vraag </t>
  </si>
  <si>
    <t>Hoofd onderwerp</t>
  </si>
  <si>
    <t>Antwoord</t>
  </si>
  <si>
    <t>Volgens uitslag van de Inkoopprocedure 2023-2024 is voor Alendroninezuur 70 mg per 1-4-2023 Mylan preferent aangewezen.
Is deze preferentie vervallen of teruggetrokken?</t>
  </si>
  <si>
    <t>assortiment</t>
  </si>
  <si>
    <t>Deze gunning is teruggetrokken.</t>
  </si>
  <si>
    <t xml:space="preserve">ZilverenKruis hanteert een specifieke manier van de te verekenen korting en de daarover geheven BTW. Zou u een voorbeeld berekening kunnen geven om e.e.a. uiteen te zetten? Met in bijzonder de nadruk op de BTW verekenning en de geboden korting t.o.v. de AIP. </t>
  </si>
  <si>
    <t>BTW</t>
  </si>
  <si>
    <t>Vraag mbt de BTW verrekening zoals voorgesteld door Zilverenkruis.
Uit 4.2.1:
De inschrijver doet een bieding in de vorm van een procentuele geboden korting (exclusief btw) ten opzichte van de laagste prijs per stuk. Bij de definitieve korting wordt er rekening gehouden dat zij bij een binnenlandse levering 9% btw uit het kortingsbedrag kan terugvragen via haar btw-aangifte. Dit bedrag aan btw-voordeel moet zijn opgenomen in het definitieve kortingsbedrag. Het biedingsblad berekend de definitieve korting automatisch op basis van de geboden korting, vermeerderd met het btw-voordeel (van 9% maal de geboden korting).
Vragen:
1 - In hoeverre is dit kortgesloten met de belastingdienst en wat is de positie van de belastingdienst m.b.t. deze manier van verrekenen. Aangezien de verschillende zorgverzekeraars hier ook verschillend mee omgaan is er blijkbaar geen eenduidige instructie vanuit de belastingdienst.
2 – hoe verklaart Zilverenkruis dat er door verschillende zorgverzekeraars verschillend om gegaan wordt met de btw verrekening en waarom is niet gekozen voor een uniform beleid.
3 – indien een leverancier btw terugvraagt via haar btw aangifte, doet deze dat dan niet op de geboden korting tov de eigen AIP? Dat is immers de claim die ontvangen wordt. Deze is voor iedereen verschillend waardoor het terug te vragen btw bedrag dus voor iedereen anders is. Kan dit niet leiden tot verschillende concurrerentie posities tussen leveranciers, waardoor de btw regeling tot onbedoelde voordelen en effecten kan leiden?</t>
  </si>
  <si>
    <t>In de leidraad is opgenomen dat ‘In het biedingsblad kan een geboden korting worden ingevuld zonder btw-voordeel. Het biedingsblad berekent dan automatisch de definitieve korting inclusief het btw-voordeel dat de inschrijver zal betalen aan Zilveren Kruis.”  Kunt u dit toelichten? Wij zien dit niet terug in het biedingsblad.</t>
  </si>
  <si>
    <t>In de leidraad wordt herhaaldelijk uitgelegd dat er sprake is van een btw-voordeel. Kunt u dit uitgebreider toelichten waar dit BTW voordeel uit bestaat, en voor wie dit voordeel geldt? Het antwoord in de veelgestelde vragen is daarbij onverdoende verhelderend.</t>
  </si>
  <si>
    <t>Zilveren Kruis geeft aan dat ze verwacht dat het BTW-voordeel wordt doorgevoerd in de prijs. In de veelgestelde vragen geeft Zilveren Kruis echter aan dat ze zich dat BTW-voordeel reeds toe-eigenen via de afrekening. Hoe voorkomt Zilveren Kruis dat het BTW-voordeel dubbel wordt gerekend?</t>
  </si>
  <si>
    <t>Wanneer de te verrekenen korting inclusief BTW wordt berekend, ontstaat er een situatie dat er meer korting wordt afgerekend dan afgesproken. Immers, er wordt 9% bijgeplusd die geen BTW is. De leverancier loopt dan het risico dat het zogenaamde BTW-voordeel niet van toepassing is. Door een creditnota te eisen maakt Zilveren Kruis dit het probleem van de leverancier en verlegt al het risico. Hoe komt Zilveren Kruis leveranciers tegemoet die als gevolg van een andere interpretatie van de regels door de Belastingdienst financiële schade ondervinden als gevolg van deze wijze van afhandeling?</t>
  </si>
  <si>
    <t xml:space="preserve">Graag wou ik weten of jullie ook een Engelstalige versie van de “Leidraad voor het indienen van een inschrijving” (alsook van het digitaal invulformat) ter beschikking stellen? </t>
  </si>
  <si>
    <t>Engelstalige versie</t>
  </si>
  <si>
    <t>In onze leidraad staat bij hoofdstuk 3.2 staat het volgende:
De inkoopprocedure en alle communicatie daaromheen zal plaatsvinden in de Nederlandse taal. Als inschrijver de Nederlandse taal niet machtig is voorziet de inschrijver dat zij zelf op eigen kosten in vertalingen naar het Nederlands, zowel schriftelijk als verbaal. Wij verstrekken dus geen informatie in het Engels.</t>
  </si>
  <si>
    <t>N.a.v. artikel 9 in de concept overeenkomst: Als de opdrachtnemer er voor kiest om een creditfactuur aan te leveren doet zij dat binnen 15 werkdagen aan de opdrachtnemer, op basis van de door opdrachtgever aangeleverde specificatie. Indien opdrachtnemer de creditfactuur, behoudens overmacht, niet in staat is binnen de gestelde termijn aan te leveren, treden partijen zo spoedig mogelijk in overleg over eventuele consequenties hiervan. 
1. Klopt het dat de leverancier geen creditfactuur hoeft te leveren? 
2. Hoe verhoudt zich dat tot het tweede deel van deze zinssnede (cursief)? 
3. Indien er wel een creditfactuur wordt opgesteld door de leverancier, dient hierop dan btw aangegeven te worden?</t>
  </si>
  <si>
    <t>facturatie van de korting</t>
  </si>
  <si>
    <t xml:space="preserve">Zullen de kortingsspecificaties afwijken van de kortinsspecs die in eerdere inkoopprocedures werden verzonden? Zo ja, kunt u dan de verschillen benoemen en aangeven hoe de kortingsspecificatie er uit ziet? Zullen de kortingsspecificaties voor de veschillende contracten/inkoopprocedure van elkaar verschillen? </t>
  </si>
  <si>
    <t>Vraag mbt verlenging na 2 jaar:
Door een drempel van 10% in te bouwen voordat preferentie overgaat naar een andere leverancier wordt het voor aanbieders die niet gewonnen hebben nog moeilijker om na 2 jaar weer een nieuwe poging te doen om product aan te bieden. Dit zal kunnen leiden tot het terugtrekken van het product door andere leveranciers. Is Zilverenkruis het er mee eens dat hierdoor toekomstige tekorten juist in de hand worden gewerkt en dat deze maatregel juist het tegenovergestelde effect kan hebben dan waarvoor deze bedoeld is? Minder aanbieders en dus een grotere afhankelijkheid van1 of enkele aanbieders. Overweegt Zilverenkruis om deze regel aan te passen en concurrentie juist te handhaven of te stimuleren?</t>
  </si>
  <si>
    <t>gunningscriteria</t>
  </si>
  <si>
    <t>Wat is het exacte verschil tussen de geboden korting en de definitieve korting?</t>
  </si>
  <si>
    <t>korting</t>
  </si>
  <si>
    <t>Onder SST 2038 vraagt u timolol combinaties uit. Gaat het hier om de combinatie bimatoprost/timolol of ook andere combinaties en sterktes?</t>
  </si>
  <si>
    <t>productlijst</t>
  </si>
  <si>
    <t>De PRK horende bij SST 2038 is 210471 zoals aangegeven in tabblad 'Bijlage 1 - SST met PRK' in het digitaal invulformat. Het gaat hierbij specifiek om TIMOLOL/BIMATOPROST OOGDRUPPELS 5/0,3MG/ML</t>
  </si>
  <si>
    <t>referentieprijs</t>
  </si>
  <si>
    <t>Bent u er van op de hoogte dat er sinds dinsdag 22 novemer 2022 geen KVK-uitreksel UBO registers meer kunnen worden aangevraagd? Dit na een besluit van minister Kaag om tijdelijk geen informatieverstrekking uit het UBO register te laten verstrekken door de kamer van koophandel.</t>
  </si>
  <si>
    <t>UBO-register</t>
  </si>
  <si>
    <t xml:space="preserve">Dimethylfumaraat is een tablet die zonder verpleegkundige hulp kan worden ingenomen. Van oudsher wordt deze tablet – als Tecfidera – evenwel door een unieke leverancier geleverd mét een zorgprogramma. Wat verwacht Zilveren Kruis ten aanzien van aanvullende zorg van de toekomstig gegunde leverancier voor dimethylfumaraat? </t>
  </si>
  <si>
    <t>zorgprogramma</t>
  </si>
  <si>
    <t xml:space="preserve">Zilveren Kruis verwacht van de gegunde fabrikant dat die er voor zorgt dat bestaande gebruikers van Tecfidera / dimethylfumaraat - als dat aan de orde is - zonder hinder wisselen naar een ander merk dimethylfumaraat en mogelijk verstrekkende apotheek. Daarbij hoort ten minste een goede begeleiding en voorlichting van het zorgveld (waaronder in elk geval apothekers en voorschrijvers) en de betrokken patiëntenvereniging(en). Een zorgprogramma met verpleegkundige hulp is, gezien het feit dat het om tabletten gaat, niet aan de orde. </t>
  </si>
  <si>
    <t>Wij hebben kennis genomen van uw voornemen om een preferent product te gaan hanteren bij de behandeling van een zgn. “therapie resistente depressie”.
Het gaat hierbij om een beperkt aantal patiënten die, na een zeer (veelal jarenlang) moeizaam behandeltraject, (sommigen tot aan ECT=Electro Convulsie Therapie toe) baat hebben gevonden bij Tracydal (tranylcypromine). Patiënten die reeds langdurig en naar tevredenheid worden behandeld met Tracydal zullen nu geconfronteerd worden met een gedwongen overgang naar een ander middel, voor hen een onbekend middel met een andere samenstelling qua hulpmiddelen.
Het betreft slechts een beperkte groep van ongeveer 1.500 patiënten die zeer verbonden zijn met hun medicatie en de ondersteuning die zij bij het gebruik van Tracydal ontvangen. Niet alleen de patiënten maar ook psychiaters en diëtisten.
Wij verzoeken u met klem deze specifieke “preferentie” , met name bij patiënten die reeds jarenlang met goed resultaat met Tracydal worden behandeld niet om te zetten. Dit ter voorkoming van veel leed. Het zal uw partner of familielid maar treffen.</t>
  </si>
  <si>
    <t>Assortiment</t>
  </si>
  <si>
    <t xml:space="preserve">Zilveren Kruis respecteert bij het selecteren van geneesmiddelen voor haar preferentiebeleid het uitgangspunt dat geneesmiddelen van verschillende fabrikanten uitwisselbaar zijn op basis van stof, sterkte en toedieningsvorm. Daarbij wordt ook de Leidraad Verantwoord Wisselen betrokken die duiding geeft of geneesmiddelen - al dan niet onder intensieve begeleiding vanuit de apotheek - gewisseld kunnen worden.  Tranylcypromide is in de Leidraad Verantwoord Wisselen niet opgenomen op de zogeheten rode lijst en is daarmee geschikt om (onder voorwaarden) te wisselen van fabrikant. </t>
  </si>
  <si>
    <t>Zilveren Kruis heeft primair een verantwoordelijkheid naar haar verzekerden om voor hen stabiel geneesmiddelen in te kopen. In het inkoopbeleid 2023 hebben wij beschreven dat wij geneesmiddelen in principe inkopen voor een periode van 4 jaar, om het aantal wisselingen voor onze verzekerden te minimaliseren. Dit is praktisch uitgewerkt in de maatregel dat de gegunde partij uit de periode 2023-2024 een voordeel krijgt bij een nieuwe aanbieding voor 2025-2026, om zijn prijzen marktconform bij te stellen. Er blijft ook voldoende ruimte over voor concurrerende partijen om een aanbod te doen. Zilveren Kruis is niet van mening dat deze maatregel toekomstige tekorten in de hand werkt. Zilveren Kruis past deze maatregel dan ook niet aan binnen de tweede aanvullende inkoopprocedure preferente geneesmiddelen 2023-2024.</t>
  </si>
  <si>
    <t xml:space="preserve">1. Het klopt dat de leverancier niet verplicht is om, na de ontvangst van de specificatie van Zilveren Kruis, vervolgens een creditfactuur uit te reiken aan Zilveren Kruis. De leverancier kan hier, omwille van de eigen administratie, wel voor kiezen.
2. Indien de leverancier ervoor kiest om een creditfactuur uit te reiken aan Zilveren Kruis, dan geldt het tweede deel van de zinssnede. Indien de leverancier geen creditfactuur wenst uit te reiken, dan geldt dit tweede deel van de zinssnede niet.
3. Indien de leverancier een creditfactuur uitreikt aan Zilveren Kruis, dan moet deze aan de wettelijk gestelde factuurvereisten voldoen. 1 van deze vereisten is dat hierop dan ook de juiste btw-behandeling en btw-percentage van het kortingsbedrag is opgenomen. </t>
  </si>
  <si>
    <t>Nee er zijn geen wijzigingen in de kortingsspecificaties. Indien er wel wat wijzigt stellen we daar de gegunde leveranciers van op de hoogte.</t>
  </si>
  <si>
    <t xml:space="preserve">Referentieprijs van Alendroninezuur 70 mg, SST-ID 2002, PRK code 122416, staat nu op € 0,57, maar de L.A.I.P. in maart 2023 is € 0,90. </t>
  </si>
  <si>
    <t>U stelt geen vraag, maar wij interpreteren dit als een verzoek de referentieprijs aan te passen. Wij zullen, vanwege het grote verschil wat niet afgedekt kan worden met de maximale 10% negatieve korting die geboden kan worden, de referentieprijs op dit SST eenmalig verhogen naar €0,90 en een nieuw invulbestand (VERSIE 2) publiceren.</t>
  </si>
  <si>
    <t>Wij waren hier niet van op de hoogte. Met deze wetenschap komt de eis voor het inleveren van een UBO uittreksel te vervalllen binnen deze tweede aanvullende inkoopprocedure.</t>
  </si>
  <si>
    <t>Voor een rekenvoorbeeld en daarmee antwoord op uw vraag zie het tabblad rekenvoorbeeld</t>
  </si>
  <si>
    <t>refprijs</t>
  </si>
  <si>
    <t>AIP leverancier</t>
  </si>
  <si>
    <t>geboden korting %</t>
  </si>
  <si>
    <t>Rekenvoorbeeld</t>
  </si>
  <si>
    <t>Product</t>
  </si>
  <si>
    <t>ALENDRONIC ACID 10MG</t>
  </si>
  <si>
    <t>eenheden</t>
  </si>
  <si>
    <t>Voorbeeld oktober 2023</t>
  </si>
  <si>
    <t>oktober</t>
  </si>
  <si>
    <t>november</t>
  </si>
  <si>
    <t>Totaal</t>
  </si>
  <si>
    <t>Claimmaand</t>
  </si>
  <si>
    <t>Stap 1</t>
  </si>
  <si>
    <t>Stap 2</t>
  </si>
  <si>
    <t>Stap 3</t>
  </si>
  <si>
    <t>Stap 4</t>
  </si>
  <si>
    <t>opbouw specificatie obv gedeclareerde eenheden</t>
  </si>
  <si>
    <t>Stap 5</t>
  </si>
  <si>
    <t>Voorbeeld november 2023 - LET OP AIP is gestegen</t>
  </si>
  <si>
    <r>
      <t xml:space="preserve">Vanzelfsprekend maakt Zilveren Kruis het graag voor u mogelijk om de documenten in persoon en op locatie van de notaris te (doen) overhandigen; u kunt dan een ontvangstbevestiging ontvangen. U kunt de inschrijvingsdocumenten </t>
    </r>
    <r>
      <rPr>
        <b/>
        <sz val="11"/>
        <color rgb="FF000000"/>
        <rFont val="Arial"/>
        <family val="2"/>
      </rPr>
      <t>vóór donderdag 2 maart om 11:00 uur</t>
    </r>
    <r>
      <rPr>
        <sz val="11"/>
        <color rgb="FF000000"/>
        <rFont val="Arial"/>
        <family val="2"/>
      </rPr>
      <t xml:space="preserve"> (tijdens kantoortijden) overhandigen op de locatie van de notaris.  </t>
    </r>
  </si>
  <si>
    <t>De notaris (of zijn waarnemer) zal de enveloppen met alle biedingen op donderdag 2 maart (vanaf 12:30) één voor één openen tijdens een bijeenkomst die voor inschrijvers toegankelijk is. U bent dan ook van harte uitgenodigd om hierbij aanwezig te zijn. </t>
  </si>
  <si>
    <t>AIP uitbetaald</t>
  </si>
  <si>
    <t>btw uitbetaald</t>
  </si>
  <si>
    <t>Gecontracteerde prijs excl btw-voordeel</t>
  </si>
  <si>
    <t>Gecontracteerde prijs incl btw-voordeel</t>
  </si>
  <si>
    <t>AIP Incl btw-voordeel</t>
  </si>
  <si>
    <t>Zilveren Kruis en de leverancier komen een gecontracteerde prijs per eenheid overeen, welke Zilveren Kruis vermeerderd met 9% btw-voordeel</t>
  </si>
  <si>
    <t>De daadwerkelijk te verrekenen korting is de AIP per eenheid inclusief btw-voordeel van de leverancier - de gecontracteerde prijs incl btw-voordeel</t>
  </si>
  <si>
    <t>kortingsbedrag per eenheid incl btw-voordeel</t>
  </si>
  <si>
    <t>Het btw-voordeel voordeel is 9% van het kortingsbedrag per eenheid incl btw-voordeel</t>
  </si>
  <si>
    <t>kortingsbedrag exclusief btw-voordeel</t>
  </si>
  <si>
    <t>Totaal kortingsbedrag incl btw-voordeel</t>
  </si>
  <si>
    <t>btw-voordeel per eenheid</t>
  </si>
  <si>
    <t>Waarvan btw-voordeel</t>
  </si>
  <si>
    <t>Het bedrag aan btw-voordeel vraagt de leverancier terug bij de belastingdienst</t>
  </si>
  <si>
    <t>Berekening van het kortingsbedrag per eenheid incl btw-voordeel</t>
  </si>
  <si>
    <t>Totaal kortingsbedrag</t>
  </si>
  <si>
    <t>waarvan btw voordeel</t>
  </si>
  <si>
    <t>ontvangen btw-voordeel in claim</t>
  </si>
  <si>
    <t>Resterende btw druk Zilveren Kruis</t>
  </si>
  <si>
    <t xml:space="preserve">1 - Het Hof van Justitie van de Europese Unie heeft in een uitspraak eind 2021 bevestigd dat het kortingsbedrag dat een leverancier aan een zorgverzekeraar betaalt dat betrekking heeft op de levering van geneesmiddelen, leidt tot een verlaging van de maatstaf van heffing van de levering van dat geneesmiddel. Op basis daarvan kan een leverancier in geval van een binnenlandse levering van een geneesmiddel, het btw-bedrag ter hoogte van het btw-percentage (9%) maal het kortingsbedrag (= 'btw-voordeel'), terugvragen via haar btw-aangifte. 
Aan het Hof van Justitie van de Europese Unie is niet de vraag gesteld of de leverancier op basis van de wet dit btw-voordeel moet betalen aan de zorgverzekeraar. Daarom is het belangrijk dat partijen daar heldere afspraken over maken. Om deze reden geeft Zilveren Kruis expliciet aan dat dit bedrag door de leverancier moet worden (terug) betaald aan Zilveren Kruis. Dit staat nadrukkelijk als voorwaarde opgenomen in de inkoopprocedue om eventuele verwarring achteraf te voorkomen. Ook als de inschrijver levert vanuit het buitenland, zal Zilveren Kruis  het kortingsbedrag ophogen met het btw-voordeel. De inschrijver dient hier rekening mee te houden bij de geboden korting. 
De Belastingdienst heeft geen enkele rol in de wijze van totstandkoming van de prijs c.q. de verdeling van het btw-voordeel van de korting. Hooguit kan/zal de Belastingdienst bevestigen dat bij een NL levering van geneesmiddelen de korting leidt tot een vermindering van de maatstaf van heffing. Hierover bestond enige onduidelijkheid, maar door Nederlandse en Europese rechtspraak inmiddels niet meer. 
2 – Zoals opgenomen als antwoord op vraag 1, heeft het Hof van Justitie van de Europese Unie geen antwoord gegeven op de vraag of het btw-voordeel moet worden verrekend met de zorgverzekeraar. Het Hof van Justitie heeft slechts aangeven dat dit de maatstaf van heffing verminderd. Daarom is het belangrijk dat partijen daar heldere afspraken over maken. In dat kader heeft Zilveren Kruis expliciet opgenomen dat dit bedrag door de leverancier moet worden (terug) betaald aan Zilveren Kruis. 
3 – De gedachte achter het terugvragen van btw door de leverancier is, dat de leverancier per saldo enkel het btw-bedrag aan de Belastingdienst betaalt over de vergoeding die zij daadwerkelijk ontvangt voor de levering van het geneesmiddel. Indien de leverancier een prijs voor een geneesmiddel hanteert van EUR 100 en met een zorgverzekeraar een korting heeft afgesproken van EUR 10, dan zou vanuit btw-optiek over de prijs die de leverancier daadwerkelijk ontvangt voor het geneesmiddel (per saldo EUR 90), btw moeten worden afgedragen aan de Belastingdienst. Dit zou voor leveranciers gelijk moeten uitwerken, wanneer zij in exact gelijke situaties verkeren. Indien dit voor leveranciers anders uitwerkt (omdat een leverancier de geneesmiddelen vanuit het buitenland levert en dit btw-voordeel niet via haar btw-aangifte kan terugvragen), dan komt dat omdat zij in verschillende situaties verkeren waardoor de btw-gevolgen ook anders kunnen zijn. </t>
  </si>
  <si>
    <t xml:space="preserve">Een leverancier die levert geneesmiddelen waarvoor zij een vergoeding ontvangt. Over deze vergoeding is de leverancier 9% btw verschuldigd, die zij moet afdragen aan de Belastingdienst. Daarnaast kan een leverancier voor het hierbovengenoemde geneesmiddel een korting afspreken met een zorgverzekeraar. Wanneer een verzekerde dit geneesmiddel van de leverancier gebruikt en declareert bij de zorgverzekeraar, dan ontvangt de zorgverzekeraar de met de leverancier afgesproken korting. Het Hof van Justitie van de Europese Unie heeft eind 2021 geoordeeld, dat de korting die de leverancier betaalt aan de zorgverzekeraar, leidt tot een verlaging van de maatstaf van heffing over de levering van het geneesmiddel. Dit betekent concreet dat de leverancier het btw-percentage (9%) maal het kortingsbedrag kan terugvragen bij de Belastingdienst, via haar btw-aangifte. Dit noemen wij het btw-voordeel. De leverancier heeft dus een btw-voordeel op basis van de korting die zij afspreekt met Zilveren Kruis en Zilveren Kruis heeft in de Leidraad voor de inkoopprocedure opgenomen dat de leverancier dit btw-voordeel doorbetaalt aan Zilveren Kruis (aangezien die de btw-druk ervaart). Voor meer uitleg over de cijfermatige uitwerking hiervan,  zie het rekenvoorbeeld op tabblad rekenvoorbeeld. 
</t>
  </si>
  <si>
    <t>Als leverancier bent u zich er van bewust welk kortingspercentage en daarmee welke gecontracteerde prijs ten opzichte van uw AIP u aan ons biedt. Het btw-voordeel van 9% wordt verwerkt door Zilveren Kruis op de afrekenspecificatie. Zilveren Kruis past de verrekening van dit btw-voordeel altijd toe. Fabrikanten die haar geneesmiddelen binnen Nederland leveren (en dus niet vanuit het buitenland), kunnen dit btw-voordeel terugvragen via haar btw-aangifte. Fabrikanten die uit het buitenland leveren en daarmee niet zelf in Nederland btw zijn verschuldigd over de levering van hun geneesmiddel, dienen met hun aanbieding van de prijs aan Zilveren Kruis rekening te houden met het feit dat Zilveren Kruis het btw-voordeel ook in deze situatie terugvraagt aan de leverancier. DIt doet Zilveren Kruis omdat zij in Nederland ook de btw aan de apotheek betaalt en daarmee zelf de uiteindelijke btw-druk van de levering van het geneesmiddel ervaart. 
Door dit te verduidelijken en het niet te verwerken in het biedingenblad, maar alleen op de afrekenspecificatie voorkomen wij dat het btw-voordeel dubbel wordt berekend. Voor het rekenvoorbeeld verwijzen wij u naar het tabblad rekenvoorbeeld.</t>
  </si>
  <si>
    <t xml:space="preserve">Zilveren Kruis zal conform rekenvoorbeeld in het tabblad rekenvoorbeeld de claim neerleggen bij de leverancier. Er wordt in geen enkel geval meer korting afgerekend dan afgesproken tussen leverancier en Zilveren Kruis, omdat wij een gecontracteerde prijs overeenkomen (waarbij door de leverancier rekening is gehouden dat zij het kortingsbedrag incl. btw-voordeel betaalt aan Zilveren Kruis). Daarnaast eist Zilveren Kruis geen creditfactuur van de leverancier. Het staat de leverancier vrij om een creditfactuur ter hoogte van het kortingsbedrag + btw-voordeel uit te reiken aan Zilveren Kruis. 
Zilveren Kruis meent dat er geen sprake kan zijn van een andere interpretatie van regels door de Belastingdienst die kunnen leiden tot financiele schade bij de leverancier. </t>
  </si>
  <si>
    <t xml:space="preserve">Er is geen verschil tussen beide begrippen. Zilveren Kruis rectificeert haar leidraad bij de tweede aanvullende inkoopprocedure op dit punt. De geboden korting van de fabrikant (waarbij Zilveren Kruis in de afrekening rekening houdt met de betaling van het btw-voordeel over de korting), is de korting die leidt tot een gecontracteerde prijs per eenheid. Voor meer informatie zie het rekenvoorbeeld op tabblad rekenvoorbeeld. </t>
  </si>
  <si>
    <t>Rekenvoorbeeld:</t>
  </si>
  <si>
    <t>Totaal kortingsbedrag en btw-voordeel</t>
  </si>
  <si>
    <t>Uitbetaling Zilveren Kruis aan apotheken</t>
  </si>
  <si>
    <t>btw druk Zilveren Kruis versus ontvangen btw voordeel van leverancier</t>
  </si>
  <si>
    <t>Het klopt dat u dit niet terugziet in het biedingenblad. Wij hebben dit verkeerd omschreven in de leidraad. Wij hebben de leidraad aangepast in versie 2.
Doordat de uiteindelijke te verrekenen korting ten opzichte van de AIP van de gegunde leverancier gaat en niet gekoppeld is aan de referentieprijs is het niet mogelijk om in het biedingsblad automatisch de uiteindelijke 9% btw- voordeel te berekenen. Dit zou alleen kunnen als de AIP van het gegunde product gelijk is aan de referentieprijs. Voor meer uitleg hier over zie het rekenvoorbeeld op tabblad rekenvoorbeeld.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</si>
</sst>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0.00000"/>
    <numFmt numFmtId="165" formatCode="_ &quot;€&quot;\ * #,##0_ ;_ &quot;€&quot;\ * \-#,##0_ ;_ &quot;€&quot;\ * &quot;-&quot;??_ ;_ @_ "/>
    <numFmt numFmtId="166" formatCode="0.000000"/>
  </numFmts>
  <fonts count="14" x14ac:knownFonts="1">
    <font>
      <sz val="11"/>
      <color theme="1"/>
      <name val="Calibri"/>
      <family val="2"/>
      <scheme val="minor"/>
    </font>
    <font>
      <b/>
      <sz val="13"/>
      <color theme="3"/>
      <name val="Calibri"/>
      <family val="2"/>
      <scheme val="minor"/>
    </font>
    <font>
      <i/>
      <sz val="11"/>
      <color theme="1"/>
      <name val="Calibri"/>
      <family val="2"/>
      <scheme val="minor"/>
    </font>
    <font>
      <b/>
      <sz val="15"/>
      <color theme="3"/>
      <name val="Calibri"/>
      <family val="2"/>
      <scheme val="minor"/>
    </font>
    <font>
      <sz val="11"/>
      <name val="Arial"/>
      <family val="2"/>
    </font>
    <font>
      <sz val="11"/>
      <color rgb="FF000000"/>
      <name val="Arial"/>
      <family val="2"/>
    </font>
    <font>
      <b/>
      <sz val="11"/>
      <color rgb="FF000000"/>
      <name val="Arial"/>
      <family val="2"/>
    </font>
    <font>
      <sz val="11"/>
      <color rgb="FF000000"/>
      <name val="Calibri"/>
    </font>
    <font>
      <sz val="11"/>
      <color rgb="FF000000"/>
      <name val="Calibri"/>
      <family val="2"/>
      <scheme val="minor"/>
    </font>
    <font>
      <sz val="11"/>
      <color theme="1"/>
      <name val="Calibri"/>
      <family val="2"/>
      <scheme val="minor"/>
    </font>
    <font>
      <b/>
      <sz val="11"/>
      <color theme="3"/>
      <name val="Calibri"/>
      <family val="2"/>
      <scheme val="minor"/>
    </font>
    <font>
      <b/>
      <sz val="10"/>
      <color theme="3"/>
      <name val="Calibri"/>
      <family val="2"/>
      <scheme val="minor"/>
    </font>
    <font>
      <sz val="10"/>
      <color theme="3"/>
      <name val="Arial"/>
      <family val="2"/>
    </font>
    <font>
      <sz val="10"/>
      <color theme="3"/>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thick">
        <color theme="4" tint="0.499984740745262"/>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ck">
        <color theme="4" tint="0.499984740745262"/>
      </top>
      <bottom/>
      <diagonal/>
    </border>
    <border>
      <left/>
      <right/>
      <top style="thin">
        <color indexed="64"/>
      </top>
      <bottom style="thick">
        <color theme="4" tint="0.499984740745262"/>
      </bottom>
      <diagonal/>
    </border>
    <border>
      <left/>
      <right/>
      <top style="thick">
        <color theme="4" tint="0.59999389629810485"/>
      </top>
      <bottom style="thick">
        <color theme="4" tint="0.499984740745262"/>
      </bottom>
      <diagonal/>
    </border>
    <border>
      <left style="thin">
        <color indexed="64"/>
      </left>
      <right/>
      <top style="thin">
        <color indexed="64"/>
      </top>
      <bottom style="thin">
        <color indexed="64"/>
      </bottom>
      <diagonal/>
    </border>
    <border>
      <left style="thick">
        <color theme="4" tint="0.59999389629810485"/>
      </left>
      <right/>
      <top style="thick">
        <color theme="4" tint="0.59999389629810485"/>
      </top>
      <bottom/>
      <diagonal/>
    </border>
    <border>
      <left/>
      <right style="thick">
        <color theme="4" tint="0.59999389629810485"/>
      </right>
      <top style="thick">
        <color theme="4" tint="0.59999389629810485"/>
      </top>
      <bottom/>
      <diagonal/>
    </border>
    <border>
      <left style="thick">
        <color theme="4" tint="0.59999389629810485"/>
      </left>
      <right/>
      <top/>
      <bottom/>
      <diagonal/>
    </border>
    <border>
      <left/>
      <right style="thick">
        <color theme="4" tint="0.59999389629810485"/>
      </right>
      <top/>
      <bottom/>
      <diagonal/>
    </border>
    <border>
      <left/>
      <right style="thick">
        <color theme="4" tint="0.59999389629810485"/>
      </right>
      <top/>
      <bottom style="thick">
        <color theme="4" tint="0.59999389629810485"/>
      </bottom>
      <diagonal/>
    </border>
    <border>
      <left style="thick">
        <color theme="4" tint="0.59999389629810485"/>
      </left>
      <right/>
      <top style="thick">
        <color theme="4" tint="0.59999389629810485"/>
      </top>
      <bottom style="thick">
        <color theme="4" tint="0.59999389629810485"/>
      </bottom>
      <diagonal/>
    </border>
    <border>
      <left/>
      <right/>
      <top style="thick">
        <color theme="4" tint="0.59999389629810485"/>
      </top>
      <bottom style="thick">
        <color theme="4" tint="0.59999389629810485"/>
      </bottom>
      <diagonal/>
    </border>
    <border>
      <left/>
      <right style="thick">
        <color theme="4" tint="0.59999389629810485"/>
      </right>
      <top style="thick">
        <color theme="4" tint="0.59999389629810485"/>
      </top>
      <bottom style="thick">
        <color theme="4" tint="0.59999389629810485"/>
      </bottom>
      <diagonal/>
    </border>
    <border>
      <left style="thick">
        <color theme="4" tint="0.59999389629810485"/>
      </left>
      <right/>
      <top style="thick">
        <color theme="4" tint="0.59999389629810485"/>
      </top>
      <bottom style="thick">
        <color theme="4" tint="0.499984740745262"/>
      </bottom>
      <diagonal/>
    </border>
    <border>
      <left/>
      <right style="thick">
        <color theme="4" tint="0.59999389629810485"/>
      </right>
      <top/>
      <bottom style="thick">
        <color theme="4" tint="0.499984740745262"/>
      </bottom>
      <diagonal/>
    </border>
    <border>
      <left style="thin">
        <color indexed="64"/>
      </left>
      <right style="thick">
        <color theme="4" tint="0.59999389629810485"/>
      </right>
      <top style="thin">
        <color indexed="64"/>
      </top>
      <bottom style="thin">
        <color indexed="64"/>
      </bottom>
      <diagonal/>
    </border>
    <border>
      <left/>
      <right style="thick">
        <color theme="4" tint="0.59999389629810485"/>
      </right>
      <top style="thick">
        <color theme="4" tint="0.59999389629810485"/>
      </top>
      <bottom style="thick">
        <color theme="4" tint="0.499984740745262"/>
      </bottom>
      <diagonal/>
    </border>
    <border>
      <left/>
      <right style="thick">
        <color theme="4" tint="0.59999389629810485"/>
      </right>
      <top style="thin">
        <color indexed="64"/>
      </top>
      <bottom style="thick">
        <color theme="4" tint="0.59999389629810485"/>
      </bottom>
      <diagonal/>
    </border>
    <border>
      <left/>
      <right/>
      <top style="thick">
        <color theme="4" tint="0.499984740745262"/>
      </top>
      <bottom style="thick">
        <color theme="4" tint="0.499984740745262"/>
      </bottom>
      <diagonal/>
    </border>
    <border>
      <left style="thick">
        <color theme="4" tint="0.59999389629810485"/>
      </left>
      <right style="thick">
        <color theme="4" tint="0.59999389629810485"/>
      </right>
      <top/>
      <bottom/>
      <diagonal/>
    </border>
    <border>
      <left style="thick">
        <color theme="4" tint="0.59999389629810485"/>
      </left>
      <right style="thick">
        <color theme="4" tint="0.59999389629810485"/>
      </right>
      <top/>
      <bottom style="thick">
        <color theme="4" tint="0.59999389629810485"/>
      </bottom>
      <diagonal/>
    </border>
    <border>
      <left style="thick">
        <color theme="4" tint="0.59999389629810485"/>
      </left>
      <right style="thick">
        <color theme="4" tint="0.59999389629810485"/>
      </right>
      <top style="thick">
        <color theme="4" tint="0.59999389629810485"/>
      </top>
      <bottom/>
      <diagonal/>
    </border>
    <border>
      <left style="thin">
        <color indexed="64"/>
      </left>
      <right style="thin">
        <color indexed="64"/>
      </right>
      <top style="thin">
        <color indexed="64"/>
      </top>
      <bottom/>
      <diagonal/>
    </border>
    <border>
      <left style="thick">
        <color theme="4" tint="0.59999389629810485"/>
      </left>
      <right/>
      <top/>
      <bottom style="thick">
        <color theme="4" tint="0.499984740745262"/>
      </bottom>
      <diagonal/>
    </border>
    <border>
      <left style="thick">
        <color theme="4" tint="0.59999389629810485"/>
      </left>
      <right style="thin">
        <color indexed="64"/>
      </right>
      <top style="thin">
        <color indexed="64"/>
      </top>
      <bottom style="thin">
        <color indexed="64"/>
      </bottom>
      <diagonal/>
    </border>
    <border>
      <left style="thick">
        <color theme="4" tint="0.59999389629810485"/>
      </left>
      <right style="thin">
        <color indexed="64"/>
      </right>
      <top style="thin">
        <color indexed="64"/>
      </top>
      <bottom style="thick">
        <color theme="4" tint="0.59999389629810485"/>
      </bottom>
      <diagonal/>
    </border>
    <border>
      <left style="thin">
        <color indexed="64"/>
      </left>
      <right style="thin">
        <color indexed="64"/>
      </right>
      <top style="thin">
        <color indexed="64"/>
      </top>
      <bottom style="thick">
        <color theme="4" tint="0.59999389629810485"/>
      </bottom>
      <diagonal/>
    </border>
    <border>
      <left style="thin">
        <color indexed="64"/>
      </left>
      <right style="thick">
        <color theme="4" tint="0.59999389629810485"/>
      </right>
      <top style="thin">
        <color indexed="64"/>
      </top>
      <bottom style="thick">
        <color theme="4" tint="0.59999389629810485"/>
      </bottom>
      <diagonal/>
    </border>
    <border>
      <left/>
      <right/>
      <top/>
      <bottom style="thick">
        <color theme="4" tint="0.59999389629810485"/>
      </bottom>
      <diagonal/>
    </border>
  </borders>
  <cellStyleXfs count="5">
    <xf numFmtId="0" fontId="0" fillId="0" borderId="0"/>
    <xf numFmtId="0" fontId="1" fillId="0" borderId="1" applyNumberFormat="0" applyFill="0" applyAlignment="0" applyProtection="0"/>
    <xf numFmtId="0" fontId="3" fillId="0" borderId="2" applyNumberFormat="0" applyFill="0" applyAlignment="0" applyProtection="0"/>
    <xf numFmtId="44" fontId="9" fillId="0" borderId="0" applyFont="0" applyFill="0" applyBorder="0" applyAlignment="0" applyProtection="0"/>
    <xf numFmtId="9" fontId="9" fillId="0" borderId="0" applyFont="0" applyFill="0" applyBorder="0" applyAlignment="0" applyProtection="0"/>
  </cellStyleXfs>
  <cellXfs count="72">
    <xf numFmtId="0" fontId="0" fillId="0" borderId="0" xfId="0"/>
    <xf numFmtId="0" fontId="0" fillId="0" borderId="0" xfId="0" applyAlignment="1">
      <alignment wrapText="1"/>
    </xf>
    <xf numFmtId="0" fontId="0" fillId="0" borderId="0" xfId="0" applyAlignment="1">
      <alignment vertical="top" wrapText="1"/>
    </xf>
    <xf numFmtId="0" fontId="1" fillId="0" borderId="1" xfId="1" applyFill="1" applyAlignment="1">
      <alignment vertical="top" wrapText="1"/>
    </xf>
    <xf numFmtId="0" fontId="2" fillId="0" borderId="0" xfId="0" applyFont="1" applyAlignment="1">
      <alignment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2" xfId="2" applyFill="1" applyAlignment="1">
      <alignment horizontal="center" vertical="center" wrapText="1"/>
    </xf>
    <xf numFmtId="0" fontId="1" fillId="0" borderId="1" xfId="1" applyFill="1" applyAlignment="1">
      <alignment wrapText="1"/>
    </xf>
    <xf numFmtId="0" fontId="8" fillId="0" borderId="0" xfId="0" applyFont="1" applyAlignment="1">
      <alignment vertical="top" wrapText="1"/>
    </xf>
    <xf numFmtId="0" fontId="7" fillId="0" borderId="0" xfId="0" applyFont="1" applyAlignment="1">
      <alignment vertical="top" wrapText="1"/>
    </xf>
    <xf numFmtId="0" fontId="8" fillId="2" borderId="0" xfId="0" applyFont="1" applyFill="1" applyAlignment="1">
      <alignment vertical="top" wrapText="1"/>
    </xf>
    <xf numFmtId="0" fontId="1" fillId="0" borderId="0" xfId="1" applyFill="1" applyBorder="1" applyAlignment="1">
      <alignment vertical="top" wrapText="1"/>
    </xf>
    <xf numFmtId="0" fontId="11" fillId="2" borderId="1" xfId="1" applyFont="1" applyFill="1" applyAlignment="1">
      <alignment vertical="top" wrapText="1"/>
    </xf>
    <xf numFmtId="0" fontId="12" fillId="2" borderId="3" xfId="0" applyFont="1" applyFill="1" applyBorder="1"/>
    <xf numFmtId="164" fontId="12" fillId="2" borderId="3" xfId="0" applyNumberFormat="1" applyFont="1" applyFill="1" applyBorder="1"/>
    <xf numFmtId="9" fontId="12" fillId="2" borderId="3" xfId="4" applyFont="1" applyFill="1" applyBorder="1"/>
    <xf numFmtId="3" fontId="12" fillId="2" borderId="3" xfId="0" applyNumberFormat="1" applyFont="1" applyFill="1" applyBorder="1"/>
    <xf numFmtId="0" fontId="11" fillId="2" borderId="0" xfId="1" applyFont="1" applyFill="1" applyBorder="1" applyAlignment="1">
      <alignment horizontal="center" vertical="top" wrapText="1"/>
    </xf>
    <xf numFmtId="0" fontId="11" fillId="2" borderId="1" xfId="1" applyFont="1" applyFill="1" applyAlignment="1">
      <alignment horizontal="center" vertical="top" wrapText="1"/>
    </xf>
    <xf numFmtId="0" fontId="11" fillId="2" borderId="1" xfId="1" applyFont="1" applyFill="1" applyAlignment="1">
      <alignment horizontal="left" vertical="top" wrapText="1"/>
    </xf>
    <xf numFmtId="0" fontId="11" fillId="2" borderId="0" xfId="1" applyFont="1" applyFill="1" applyBorder="1" applyAlignment="1">
      <alignment horizontal="left" vertical="top" wrapText="1"/>
    </xf>
    <xf numFmtId="165" fontId="12" fillId="2" borderId="3" xfId="3" applyNumberFormat="1" applyFont="1" applyFill="1" applyBorder="1"/>
    <xf numFmtId="164" fontId="12" fillId="2" borderId="3" xfId="4" applyNumberFormat="1" applyFont="1" applyFill="1" applyBorder="1"/>
    <xf numFmtId="164" fontId="0" fillId="0" borderId="0" xfId="0" applyNumberFormat="1"/>
    <xf numFmtId="166" fontId="0" fillId="0" borderId="0" xfId="0" applyNumberFormat="1"/>
    <xf numFmtId="0" fontId="0" fillId="0" borderId="0" xfId="0" applyFill="1" applyAlignment="1">
      <alignment vertical="top" wrapText="1"/>
    </xf>
    <xf numFmtId="164" fontId="12" fillId="2" borderId="7" xfId="0" applyNumberFormat="1" applyFont="1" applyFill="1" applyBorder="1"/>
    <xf numFmtId="165" fontId="12" fillId="2" borderId="7" xfId="3" applyNumberFormat="1" applyFont="1" applyFill="1" applyBorder="1"/>
    <xf numFmtId="0" fontId="11" fillId="2" borderId="17" xfId="1" applyFont="1" applyFill="1" applyBorder="1" applyAlignment="1">
      <alignment vertical="top" wrapText="1"/>
    </xf>
    <xf numFmtId="164" fontId="12" fillId="2" borderId="18" xfId="0" applyNumberFormat="1" applyFont="1" applyFill="1" applyBorder="1"/>
    <xf numFmtId="0" fontId="11" fillId="2" borderId="17" xfId="1" applyFont="1" applyFill="1" applyBorder="1" applyAlignment="1">
      <alignment horizontal="left" vertical="top" wrapText="1"/>
    </xf>
    <xf numFmtId="0" fontId="0" fillId="0" borderId="20" xfId="0" applyBorder="1"/>
    <xf numFmtId="165" fontId="12" fillId="2" borderId="18" xfId="3" applyNumberFormat="1" applyFont="1" applyFill="1" applyBorder="1"/>
    <xf numFmtId="3" fontId="12" fillId="2" borderId="25" xfId="0" applyNumberFormat="1" applyFont="1" applyFill="1" applyBorder="1"/>
    <xf numFmtId="0" fontId="11" fillId="2" borderId="26" xfId="1" applyFont="1" applyFill="1" applyBorder="1" applyAlignment="1">
      <alignment vertical="top" wrapText="1"/>
    </xf>
    <xf numFmtId="0" fontId="11" fillId="2" borderId="1" xfId="1" applyFont="1" applyFill="1" applyBorder="1" applyAlignment="1">
      <alignment vertical="top" wrapText="1"/>
    </xf>
    <xf numFmtId="3" fontId="12" fillId="2" borderId="27" xfId="0" applyNumberFormat="1" applyFont="1" applyFill="1" applyBorder="1"/>
    <xf numFmtId="3" fontId="12" fillId="2" borderId="28" xfId="0" applyNumberFormat="1" applyFont="1" applyFill="1" applyBorder="1"/>
    <xf numFmtId="3" fontId="12" fillId="2" borderId="29" xfId="0" applyNumberFormat="1" applyFont="1" applyFill="1" applyBorder="1"/>
    <xf numFmtId="165" fontId="12" fillId="2" borderId="29" xfId="3" applyNumberFormat="1" applyFont="1" applyFill="1" applyBorder="1"/>
    <xf numFmtId="165" fontId="12" fillId="2" borderId="30" xfId="3" applyNumberFormat="1" applyFont="1" applyFill="1" applyBorder="1"/>
    <xf numFmtId="0" fontId="11" fillId="2" borderId="13" xfId="1" applyFont="1" applyFill="1" applyBorder="1" applyAlignment="1">
      <alignment vertical="top" wrapText="1"/>
    </xf>
    <xf numFmtId="0" fontId="11" fillId="2" borderId="31" xfId="1" applyFont="1" applyFill="1" applyBorder="1" applyAlignment="1">
      <alignment vertical="top" wrapText="1"/>
    </xf>
    <xf numFmtId="0" fontId="11" fillId="2" borderId="12" xfId="1" applyFont="1" applyFill="1" applyBorder="1" applyAlignment="1">
      <alignment vertical="top" wrapText="1"/>
    </xf>
    <xf numFmtId="0" fontId="11" fillId="2" borderId="1" xfId="1" applyFont="1" applyFill="1" applyAlignment="1">
      <alignment horizontal="center" vertical="top" wrapText="1"/>
    </xf>
    <xf numFmtId="0" fontId="11" fillId="2" borderId="8" xfId="1" applyFont="1" applyFill="1" applyBorder="1" applyAlignment="1">
      <alignment horizontal="center" vertical="top" wrapText="1"/>
    </xf>
    <xf numFmtId="0" fontId="11" fillId="2" borderId="9" xfId="1" applyFont="1" applyFill="1" applyBorder="1" applyAlignment="1">
      <alignment horizontal="center" vertical="top" wrapText="1"/>
    </xf>
    <xf numFmtId="0" fontId="11" fillId="2" borderId="10" xfId="1" applyFont="1" applyFill="1" applyBorder="1" applyAlignment="1">
      <alignment horizontal="center" vertical="top" wrapText="1"/>
    </xf>
    <xf numFmtId="0" fontId="11" fillId="2" borderId="11" xfId="1" applyFont="1" applyFill="1" applyBorder="1" applyAlignment="1">
      <alignment horizontal="center" vertical="top" wrapText="1"/>
    </xf>
    <xf numFmtId="0" fontId="11" fillId="2" borderId="31" xfId="1" applyFont="1" applyFill="1" applyBorder="1" applyAlignment="1">
      <alignment horizontal="center" vertical="top" wrapText="1"/>
    </xf>
    <xf numFmtId="0" fontId="11" fillId="2" borderId="12" xfId="1" applyFont="1" applyFill="1" applyBorder="1" applyAlignment="1">
      <alignment horizontal="center" vertical="top" wrapText="1"/>
    </xf>
    <xf numFmtId="0" fontId="0" fillId="0" borderId="2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1" fillId="2" borderId="14" xfId="1" applyFont="1" applyFill="1" applyBorder="1" applyAlignment="1">
      <alignment horizontal="center" vertical="top" wrapText="1"/>
    </xf>
    <xf numFmtId="0" fontId="11" fillId="2" borderId="15" xfId="1" applyFont="1" applyFill="1" applyBorder="1" applyAlignment="1">
      <alignment horizontal="center" vertical="top" wrapText="1"/>
    </xf>
    <xf numFmtId="0" fontId="11" fillId="2" borderId="1" xfId="1" applyFont="1" applyFill="1" applyBorder="1" applyAlignment="1">
      <alignment horizontal="center" vertical="top" wrapText="1"/>
    </xf>
    <xf numFmtId="0" fontId="11" fillId="2" borderId="19" xfId="1" applyFont="1" applyFill="1" applyBorder="1" applyAlignment="1">
      <alignment horizontal="center" vertical="top" wrapText="1"/>
    </xf>
    <xf numFmtId="0" fontId="1" fillId="0" borderId="13" xfId="1" applyFill="1" applyBorder="1" applyAlignment="1">
      <alignment horizontal="center" vertical="top" wrapText="1"/>
    </xf>
    <xf numFmtId="0" fontId="1" fillId="0" borderId="14" xfId="1" applyFill="1" applyBorder="1" applyAlignment="1">
      <alignment horizontal="center" vertical="top" wrapText="1"/>
    </xf>
    <xf numFmtId="0" fontId="1" fillId="0" borderId="15" xfId="1" applyFill="1" applyBorder="1" applyAlignment="1">
      <alignment horizontal="center" vertical="top" wrapText="1"/>
    </xf>
    <xf numFmtId="0" fontId="10" fillId="0" borderId="13" xfId="1" applyFont="1" applyFill="1" applyBorder="1" applyAlignment="1">
      <alignment horizontal="center" vertical="top" wrapText="1"/>
    </xf>
    <xf numFmtId="0" fontId="10" fillId="0" borderId="14" xfId="1" applyFont="1" applyFill="1" applyBorder="1" applyAlignment="1">
      <alignment horizontal="center" vertical="top" wrapText="1"/>
    </xf>
    <xf numFmtId="0" fontId="10" fillId="0" borderId="15" xfId="1" applyFont="1" applyFill="1" applyBorder="1" applyAlignment="1">
      <alignment horizontal="center" vertical="top" wrapText="1"/>
    </xf>
    <xf numFmtId="0" fontId="11" fillId="2" borderId="16" xfId="1" applyFont="1" applyFill="1" applyBorder="1" applyAlignment="1">
      <alignment horizontal="center" vertical="top" wrapText="1"/>
    </xf>
    <xf numFmtId="0" fontId="11" fillId="2" borderId="6" xfId="1" applyFont="1" applyFill="1" applyBorder="1" applyAlignment="1">
      <alignment horizontal="center" vertical="top" wrapText="1"/>
    </xf>
    <xf numFmtId="0" fontId="11" fillId="2" borderId="5" xfId="1" applyFont="1" applyFill="1" applyBorder="1" applyAlignment="1">
      <alignment horizontal="center" vertical="top" wrapText="1"/>
    </xf>
    <xf numFmtId="0" fontId="13" fillId="2" borderId="4" xfId="1" applyFont="1" applyFill="1" applyBorder="1" applyAlignment="1">
      <alignment horizontal="left" vertical="top" wrapText="1"/>
    </xf>
    <xf numFmtId="0" fontId="13" fillId="2" borderId="0" xfId="1" applyFont="1" applyFill="1" applyBorder="1" applyAlignment="1">
      <alignment horizontal="left" vertical="top" wrapText="1"/>
    </xf>
    <xf numFmtId="0" fontId="11" fillId="2" borderId="21" xfId="1" applyFont="1" applyFill="1" applyBorder="1" applyAlignment="1">
      <alignment horizontal="center" vertical="top" wrapText="1"/>
    </xf>
  </cellXfs>
  <cellStyles count="5">
    <cellStyle name="Kop 1" xfId="2" builtinId="16"/>
    <cellStyle name="Kop 2" xfId="1" builtinId="17"/>
    <cellStyle name="Procent" xfId="4" builtinId="5"/>
    <cellStyle name="Standaard" xfId="0" builtinId="0"/>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DE73A-F52D-4ED0-AE07-D9866B74D55B}">
  <dimension ref="A1:D14"/>
  <sheetViews>
    <sheetView tabSelected="1" zoomScaleNormal="100" zoomScaleSheetLayoutView="100" workbookViewId="0">
      <selection activeCell="A10" sqref="A10"/>
    </sheetView>
  </sheetViews>
  <sheetFormatPr defaultColWidth="0" defaultRowHeight="15" zeroHeight="1" x14ac:dyDescent="0.25"/>
  <cols>
    <col min="1" max="1" width="108.28515625" customWidth="1"/>
    <col min="2" max="16384" width="9.140625" hidden="1"/>
  </cols>
  <sheetData>
    <row r="1" spans="1:4" ht="20.25" customHeight="1" x14ac:dyDescent="0.25"/>
    <row r="2" spans="1:4" ht="15" customHeight="1" thickBot="1" x14ac:dyDescent="0.3">
      <c r="A2" s="8" t="s">
        <v>0</v>
      </c>
    </row>
    <row r="3" spans="1:4" ht="15.75" thickTop="1" x14ac:dyDescent="0.25">
      <c r="A3" s="5"/>
    </row>
    <row r="4" spans="1:4" ht="42.75" x14ac:dyDescent="0.25">
      <c r="A4" s="6" t="s">
        <v>1</v>
      </c>
    </row>
    <row r="5" spans="1:4" ht="38.25" customHeight="1" x14ac:dyDescent="0.25">
      <c r="A5" s="6" t="s">
        <v>2</v>
      </c>
    </row>
    <row r="6" spans="1:4" ht="45" customHeight="1" x14ac:dyDescent="0.25">
      <c r="A6" s="6" t="s">
        <v>3</v>
      </c>
    </row>
    <row r="7" spans="1:4" ht="48.75" customHeight="1" x14ac:dyDescent="0.25">
      <c r="A7" s="6" t="s">
        <v>4</v>
      </c>
    </row>
    <row r="8" spans="1:4" ht="57.75" x14ac:dyDescent="0.25">
      <c r="A8" s="6" t="s">
        <v>69</v>
      </c>
    </row>
    <row r="9" spans="1:4" x14ac:dyDescent="0.25">
      <c r="A9" s="6" t="s">
        <v>5</v>
      </c>
    </row>
    <row r="10" spans="1:4" x14ac:dyDescent="0.25">
      <c r="A10" s="7" t="s">
        <v>6</v>
      </c>
    </row>
    <row r="11" spans="1:4" x14ac:dyDescent="0.25">
      <c r="A11" s="7" t="s">
        <v>7</v>
      </c>
    </row>
    <row r="12" spans="1:4" x14ac:dyDescent="0.25">
      <c r="A12" s="6" t="s">
        <v>5</v>
      </c>
    </row>
    <row r="13" spans="1:4" ht="42.75" x14ac:dyDescent="0.25">
      <c r="A13" s="6" t="s">
        <v>70</v>
      </c>
    </row>
    <row r="14" spans="1:4" x14ac:dyDescent="0.25">
      <c r="A14" s="19"/>
      <c r="B14" s="19"/>
      <c r="C14" s="19"/>
      <c r="D14" s="19"/>
    </row>
  </sheetData>
  <pageMargins left="0.70866141732283472" right="0.70866141732283472" top="0.74803149606299213" bottom="0.74803149606299213" header="0.31496062992125984" footer="0.31496062992125984"/>
  <pageSetup paperSize="9" orientation="portrait" r:id="rId1"/>
  <headerFooter>
    <oddHeader>&amp;L&amp;N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E4347-1365-4786-A81B-D7EA0F01E6E9}">
  <dimension ref="A1:F141"/>
  <sheetViews>
    <sheetView zoomScale="80" zoomScaleNormal="80" workbookViewId="0">
      <pane ySplit="1" topLeftCell="A2" activePane="bottomLeft" state="frozen"/>
      <selection pane="bottomLeft" activeCell="C6" sqref="C6"/>
    </sheetView>
  </sheetViews>
  <sheetFormatPr defaultColWidth="0" defaultRowHeight="15" zeroHeight="1" x14ac:dyDescent="0.25"/>
  <cols>
    <col min="1" max="1" width="102.85546875" style="2" customWidth="1"/>
    <col min="2" max="2" width="26.28515625" style="2" bestFit="1" customWidth="1"/>
    <col min="3" max="3" width="142.42578125" style="2" customWidth="1"/>
    <col min="4" max="4" width="1.85546875" style="1" hidden="1" customWidth="1"/>
    <col min="5" max="16384" width="9.140625" style="1" hidden="1"/>
  </cols>
  <sheetData>
    <row r="1" spans="1:3" ht="18" thickBot="1" x14ac:dyDescent="0.35">
      <c r="A1" s="3" t="s">
        <v>8</v>
      </c>
      <c r="B1" s="3" t="s">
        <v>9</v>
      </c>
      <c r="C1" s="9" t="s">
        <v>10</v>
      </c>
    </row>
    <row r="2" spans="1:3" ht="45.75" thickTop="1" x14ac:dyDescent="0.25">
      <c r="A2" s="2" t="s">
        <v>11</v>
      </c>
      <c r="B2" s="2" t="s">
        <v>12</v>
      </c>
      <c r="C2" s="2" t="s">
        <v>13</v>
      </c>
    </row>
    <row r="3" spans="1:3" ht="45" x14ac:dyDescent="0.25">
      <c r="A3" s="2" t="s">
        <v>14</v>
      </c>
      <c r="B3" s="2" t="s">
        <v>15</v>
      </c>
      <c r="C3" s="2" t="s">
        <v>49</v>
      </c>
    </row>
    <row r="4" spans="1:3" ht="367.5" customHeight="1" x14ac:dyDescent="0.25">
      <c r="A4" s="2" t="s">
        <v>16</v>
      </c>
      <c r="B4" s="2" t="s">
        <v>15</v>
      </c>
      <c r="C4" s="11" t="s">
        <v>90</v>
      </c>
    </row>
    <row r="5" spans="1:3" ht="98.1" customHeight="1" x14ac:dyDescent="0.25">
      <c r="A5" s="2" t="s">
        <v>17</v>
      </c>
      <c r="B5" s="2" t="s">
        <v>15</v>
      </c>
      <c r="C5" s="27" t="s">
        <v>99</v>
      </c>
    </row>
    <row r="6" spans="1:3" ht="140.1" customHeight="1" x14ac:dyDescent="0.25">
      <c r="A6" s="2" t="s">
        <v>18</v>
      </c>
      <c r="B6" s="2" t="s">
        <v>15</v>
      </c>
      <c r="C6" s="27" t="s">
        <v>91</v>
      </c>
    </row>
    <row r="7" spans="1:3" ht="153" customHeight="1" x14ac:dyDescent="0.25">
      <c r="A7" s="2" t="s">
        <v>19</v>
      </c>
      <c r="B7" s="2" t="s">
        <v>15</v>
      </c>
      <c r="C7" s="27" t="s">
        <v>92</v>
      </c>
    </row>
    <row r="8" spans="1:3" ht="133.5" customHeight="1" x14ac:dyDescent="0.25">
      <c r="A8" s="2" t="s">
        <v>20</v>
      </c>
      <c r="B8" s="2" t="s">
        <v>15</v>
      </c>
      <c r="C8" s="27" t="s">
        <v>93</v>
      </c>
    </row>
    <row r="9" spans="1:3" ht="60" x14ac:dyDescent="0.25">
      <c r="A9" s="2" t="s">
        <v>21</v>
      </c>
      <c r="B9" s="2" t="s">
        <v>22</v>
      </c>
      <c r="C9" s="10" t="s">
        <v>23</v>
      </c>
    </row>
    <row r="10" spans="1:3" ht="135" x14ac:dyDescent="0.25">
      <c r="A10" s="2" t="s">
        <v>24</v>
      </c>
      <c r="B10" s="2" t="s">
        <v>25</v>
      </c>
      <c r="C10" s="10" t="s">
        <v>44</v>
      </c>
    </row>
    <row r="11" spans="1:3" ht="76.5" customHeight="1" x14ac:dyDescent="0.25">
      <c r="A11" s="2" t="s">
        <v>26</v>
      </c>
      <c r="B11" s="2" t="s">
        <v>25</v>
      </c>
      <c r="C11" s="12" t="s">
        <v>45</v>
      </c>
    </row>
    <row r="12" spans="1:3" ht="120" x14ac:dyDescent="0.25">
      <c r="A12" s="2" t="s">
        <v>27</v>
      </c>
      <c r="B12" s="2" t="s">
        <v>28</v>
      </c>
      <c r="C12" s="2" t="s">
        <v>43</v>
      </c>
    </row>
    <row r="13" spans="1:3" ht="51.6" customHeight="1" x14ac:dyDescent="0.25">
      <c r="A13" s="2" t="s">
        <v>29</v>
      </c>
      <c r="B13" s="2" t="s">
        <v>30</v>
      </c>
      <c r="C13" s="27" t="s">
        <v>94</v>
      </c>
    </row>
    <row r="14" spans="1:3" ht="77.099999999999994" customHeight="1" x14ac:dyDescent="0.25">
      <c r="A14" s="2" t="s">
        <v>31</v>
      </c>
      <c r="B14" s="2" t="s">
        <v>32</v>
      </c>
      <c r="C14" s="2" t="s">
        <v>33</v>
      </c>
    </row>
    <row r="15" spans="1:3" ht="45" x14ac:dyDescent="0.25">
      <c r="A15" s="2" t="s">
        <v>46</v>
      </c>
      <c r="B15" s="2" t="s">
        <v>34</v>
      </c>
      <c r="C15" s="2" t="s">
        <v>47</v>
      </c>
    </row>
    <row r="16" spans="1:3" ht="45" x14ac:dyDescent="0.25">
      <c r="A16" s="2" t="s">
        <v>35</v>
      </c>
      <c r="B16" s="2" t="s">
        <v>36</v>
      </c>
      <c r="C16" s="2" t="s">
        <v>48</v>
      </c>
    </row>
    <row r="17" spans="1:3" ht="60" x14ac:dyDescent="0.25">
      <c r="A17" s="2" t="s">
        <v>37</v>
      </c>
      <c r="B17" s="2" t="s">
        <v>38</v>
      </c>
      <c r="C17" s="2" t="s">
        <v>39</v>
      </c>
    </row>
    <row r="18" spans="1:3" ht="190.5" customHeight="1" x14ac:dyDescent="0.25">
      <c r="A18" s="2" t="s">
        <v>40</v>
      </c>
      <c r="B18" s="2" t="s">
        <v>41</v>
      </c>
      <c r="C18" s="2" t="s">
        <v>42</v>
      </c>
    </row>
    <row r="59" ht="162" hidden="1" customHeight="1" x14ac:dyDescent="0.25"/>
    <row r="60" ht="52.5" hidden="1" customHeight="1" x14ac:dyDescent="0.25"/>
    <row r="62" ht="83.25" hidden="1" customHeight="1" x14ac:dyDescent="0.25"/>
    <row r="63" ht="149.25" hidden="1" customHeight="1" x14ac:dyDescent="0.25"/>
    <row r="66" ht="123.75" hidden="1" customHeight="1" x14ac:dyDescent="0.25"/>
    <row r="68" ht="36" hidden="1" customHeight="1" x14ac:dyDescent="0.25"/>
    <row r="75" ht="63.75" hidden="1" customHeight="1" x14ac:dyDescent="0.25"/>
    <row r="76" ht="75.75" hidden="1" customHeight="1" x14ac:dyDescent="0.25"/>
    <row r="78" ht="33" hidden="1" customHeight="1" x14ac:dyDescent="0.25"/>
    <row r="79" ht="32.25" hidden="1" customHeight="1" x14ac:dyDescent="0.25"/>
    <row r="93" spans="1:1" hidden="1" x14ac:dyDescent="0.25">
      <c r="A93" s="4"/>
    </row>
    <row r="97" ht="45.75" hidden="1" customHeight="1" x14ac:dyDescent="0.25"/>
    <row r="104" ht="130.5" hidden="1" customHeight="1" x14ac:dyDescent="0.25"/>
    <row r="106" ht="149.25" hidden="1" customHeight="1" x14ac:dyDescent="0.25"/>
    <row r="110" ht="131.25" hidden="1" customHeight="1" x14ac:dyDescent="0.25"/>
    <row r="112" ht="243" hidden="1" customHeight="1" x14ac:dyDescent="0.25"/>
    <row r="114" ht="156" hidden="1" customHeight="1" x14ac:dyDescent="0.25"/>
    <row r="118" ht="68.25" hidden="1" customHeight="1" x14ac:dyDescent="0.25"/>
    <row r="124" ht="173.25" hidden="1" customHeight="1" x14ac:dyDescent="0.25"/>
    <row r="125" ht="160.5" hidden="1" customHeight="1" x14ac:dyDescent="0.25"/>
    <row r="126" ht="236.25" hidden="1" customHeight="1" x14ac:dyDescent="0.25"/>
    <row r="132" spans="4:6" ht="225" hidden="1" customHeight="1" x14ac:dyDescent="0.25"/>
    <row r="136" spans="4:6" ht="205.5" hidden="1" customHeight="1" x14ac:dyDescent="0.25"/>
    <row r="140" spans="4:6" ht="15.75" hidden="1" thickBot="1" x14ac:dyDescent="0.3">
      <c r="D140" s="46"/>
      <c r="E140" s="46"/>
      <c r="F140" s="46"/>
    </row>
    <row r="141" spans="4:6" ht="15.75" hidden="1" thickTop="1" x14ac:dyDescent="0.25"/>
  </sheetData>
  <sheetProtection autoFilter="0"/>
  <autoFilter ref="A1:C139" xr:uid="{B889C1AB-44E5-4D0B-B315-4EB8B8B57EA9}">
    <sortState xmlns:xlrd2="http://schemas.microsoft.com/office/spreadsheetml/2017/richdata2" ref="A2:C139">
      <sortCondition ref="B1:B139"/>
    </sortState>
  </autoFilter>
  <mergeCells count="1">
    <mergeCell ref="D140:F1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FFA1-A13A-43FC-941B-F70413388F87}">
  <dimension ref="A1:G49"/>
  <sheetViews>
    <sheetView zoomScale="120" zoomScaleNormal="120" workbookViewId="0">
      <selection activeCell="E19" sqref="E19"/>
    </sheetView>
  </sheetViews>
  <sheetFormatPr defaultColWidth="0" defaultRowHeight="15" zeroHeight="1" x14ac:dyDescent="0.25"/>
  <cols>
    <col min="1" max="1" width="26.28515625" customWidth="1"/>
    <col min="2" max="2" width="27.85546875" customWidth="1"/>
    <col min="3" max="3" width="14.140625" bestFit="1" customWidth="1"/>
    <col min="4" max="4" width="16.5703125" customWidth="1"/>
    <col min="5" max="5" width="23.28515625" customWidth="1"/>
    <col min="6" max="6" width="20.85546875" customWidth="1"/>
    <col min="7" max="7" width="3.42578125" hidden="1" customWidth="1"/>
    <col min="8" max="16384" width="8.7109375" hidden="1"/>
  </cols>
  <sheetData>
    <row r="1" spans="1:7" ht="18.75" thickTop="1" thickBot="1" x14ac:dyDescent="0.3">
      <c r="A1" s="60" t="s">
        <v>53</v>
      </c>
      <c r="B1" s="61"/>
      <c r="C1" s="61"/>
      <c r="D1" s="61"/>
      <c r="E1" s="61"/>
      <c r="F1" s="62"/>
      <c r="G1" s="13"/>
    </row>
    <row r="2" spans="1:7" ht="17.100000000000001" customHeight="1" thickTop="1" thickBot="1" x14ac:dyDescent="0.3">
      <c r="B2" s="63" t="s">
        <v>85</v>
      </c>
      <c r="C2" s="64"/>
      <c r="D2" s="64"/>
      <c r="E2" s="64"/>
      <c r="F2" s="65"/>
      <c r="G2" s="13"/>
    </row>
    <row r="3" spans="1:7" ht="18.75" thickTop="1" thickBot="1" x14ac:dyDescent="0.3">
      <c r="A3" s="14" t="s">
        <v>62</v>
      </c>
      <c r="B3" s="66" t="s">
        <v>57</v>
      </c>
      <c r="C3" s="67"/>
      <c r="D3" s="67"/>
      <c r="E3" s="67"/>
      <c r="F3" s="59"/>
      <c r="G3" s="13"/>
    </row>
    <row r="4" spans="1:7" ht="27" thickTop="1" thickBot="1" x14ac:dyDescent="0.3">
      <c r="A4" s="69" t="s">
        <v>76</v>
      </c>
      <c r="B4" s="14" t="s">
        <v>54</v>
      </c>
      <c r="C4" s="14" t="s">
        <v>50</v>
      </c>
      <c r="D4" s="14" t="s">
        <v>52</v>
      </c>
      <c r="E4" s="14" t="s">
        <v>73</v>
      </c>
      <c r="F4" s="30" t="s">
        <v>74</v>
      </c>
    </row>
    <row r="5" spans="1:7" ht="37.5" customHeight="1" thickTop="1" x14ac:dyDescent="0.25">
      <c r="A5" s="70"/>
      <c r="B5" s="15" t="s">
        <v>55</v>
      </c>
      <c r="C5" s="16">
        <v>0.22766666666666666</v>
      </c>
      <c r="D5" s="17">
        <v>0.2</v>
      </c>
      <c r="E5" s="16">
        <f>C5*0.8</f>
        <v>0.18213333333333334</v>
      </c>
      <c r="F5" s="31">
        <f>ROUND(E5*1.09,5)</f>
        <v>0.19853000000000001</v>
      </c>
      <c r="G5" s="25"/>
    </row>
    <row r="6" spans="1:7" ht="28.5" customHeight="1" thickBot="1" x14ac:dyDescent="0.3">
      <c r="A6" s="21" t="s">
        <v>63</v>
      </c>
      <c r="B6" s="21"/>
      <c r="C6" s="21"/>
      <c r="D6" s="21"/>
      <c r="E6" s="21"/>
      <c r="F6" s="32"/>
    </row>
    <row r="7" spans="1:7" ht="39.75" thickTop="1" thickBot="1" x14ac:dyDescent="0.3">
      <c r="A7" s="70" t="s">
        <v>77</v>
      </c>
      <c r="B7" s="14" t="s">
        <v>54</v>
      </c>
      <c r="C7" s="14" t="s">
        <v>51</v>
      </c>
      <c r="D7" s="14" t="s">
        <v>75</v>
      </c>
      <c r="E7" s="14" t="s">
        <v>74</v>
      </c>
      <c r="F7" s="30" t="s">
        <v>78</v>
      </c>
    </row>
    <row r="8" spans="1:7" ht="29.1" customHeight="1" thickTop="1" x14ac:dyDescent="0.25">
      <c r="A8" s="70"/>
      <c r="B8" s="15" t="s">
        <v>55</v>
      </c>
      <c r="C8" s="16">
        <v>0.5</v>
      </c>
      <c r="D8" s="16">
        <f>C8*1.09</f>
        <v>0.54500000000000004</v>
      </c>
      <c r="E8" s="16">
        <v>0.19853000000000001</v>
      </c>
      <c r="F8" s="31">
        <f>D8-E8</f>
        <v>0.34647000000000006</v>
      </c>
    </row>
    <row r="9" spans="1:7" ht="15.75" thickBot="1" x14ac:dyDescent="0.3">
      <c r="A9" s="21" t="s">
        <v>64</v>
      </c>
      <c r="B9" s="21"/>
      <c r="C9" s="21"/>
      <c r="D9" s="21"/>
      <c r="E9" s="22"/>
      <c r="F9" s="22"/>
      <c r="G9" s="26"/>
    </row>
    <row r="10" spans="1:7" ht="38.450000000000003" customHeight="1" thickTop="1" thickBot="1" x14ac:dyDescent="0.3">
      <c r="A10" s="70" t="s">
        <v>79</v>
      </c>
      <c r="B10" s="14" t="s">
        <v>78</v>
      </c>
      <c r="C10" s="14" t="s">
        <v>80</v>
      </c>
      <c r="D10" s="14" t="s">
        <v>82</v>
      </c>
      <c r="E10" s="47"/>
      <c r="F10" s="48"/>
    </row>
    <row r="11" spans="1:7" ht="18" customHeight="1" thickTop="1" x14ac:dyDescent="0.25">
      <c r="A11" s="70"/>
      <c r="B11" s="24">
        <v>0.34647000000000006</v>
      </c>
      <c r="C11" s="16">
        <f>B11/1.09</f>
        <v>0.31786238532110095</v>
      </c>
      <c r="D11" s="28">
        <f>ROUND(B11-C11,5)</f>
        <v>2.861E-2</v>
      </c>
      <c r="E11" s="49"/>
      <c r="F11" s="50"/>
    </row>
    <row r="12" spans="1:7" ht="18" customHeight="1" thickBot="1" x14ac:dyDescent="0.3">
      <c r="A12" s="21" t="s">
        <v>65</v>
      </c>
      <c r="B12" s="21"/>
      <c r="C12" s="21"/>
      <c r="D12" s="21"/>
      <c r="E12" s="49"/>
      <c r="F12" s="50"/>
    </row>
    <row r="13" spans="1:7" ht="52.5" thickTop="1" thickBot="1" x14ac:dyDescent="0.3">
      <c r="A13" s="70" t="s">
        <v>66</v>
      </c>
      <c r="B13" s="14" t="s">
        <v>56</v>
      </c>
      <c r="C13" s="14" t="s">
        <v>81</v>
      </c>
      <c r="D13" s="14" t="s">
        <v>83</v>
      </c>
      <c r="E13" s="49"/>
      <c r="F13" s="50"/>
    </row>
    <row r="14" spans="1:7" ht="15.75" thickTop="1" x14ac:dyDescent="0.25">
      <c r="A14" s="70"/>
      <c r="B14" s="18">
        <v>1000000</v>
      </c>
      <c r="C14" s="23">
        <f>B14*F8</f>
        <v>346470.00000000006</v>
      </c>
      <c r="D14" s="29">
        <f>B14*D11</f>
        <v>28610</v>
      </c>
      <c r="E14" s="49"/>
      <c r="F14" s="50"/>
    </row>
    <row r="15" spans="1:7" ht="15" customHeight="1" thickBot="1" x14ac:dyDescent="0.3">
      <c r="A15" s="14" t="s">
        <v>67</v>
      </c>
      <c r="B15" s="68" t="s">
        <v>84</v>
      </c>
      <c r="C15" s="68"/>
      <c r="D15" s="68"/>
      <c r="E15" s="49"/>
      <c r="F15" s="50"/>
    </row>
    <row r="16" spans="1:7" ht="31.5" customHeight="1" thickTop="1" thickBot="1" x14ac:dyDescent="0.3">
      <c r="A16" s="14"/>
      <c r="B16" s="51"/>
      <c r="C16" s="51"/>
      <c r="D16" s="51"/>
      <c r="E16" s="51"/>
      <c r="F16" s="52"/>
    </row>
    <row r="17" spans="1:6" ht="15.6" customHeight="1" thickTop="1" thickBot="1" x14ac:dyDescent="0.3">
      <c r="A17" s="14" t="s">
        <v>62</v>
      </c>
      <c r="B17" s="67" t="s">
        <v>68</v>
      </c>
      <c r="C17" s="67"/>
      <c r="D17" s="67"/>
      <c r="E17" s="67"/>
      <c r="F17" s="59"/>
    </row>
    <row r="18" spans="1:6" ht="24.95" customHeight="1" thickTop="1" thickBot="1" x14ac:dyDescent="0.3">
      <c r="A18" s="69" t="s">
        <v>76</v>
      </c>
      <c r="B18" s="14" t="s">
        <v>54</v>
      </c>
      <c r="C18" s="14" t="s">
        <v>50</v>
      </c>
      <c r="D18" s="14" t="s">
        <v>52</v>
      </c>
      <c r="E18" s="14" t="s">
        <v>73</v>
      </c>
      <c r="F18" s="30" t="s">
        <v>74</v>
      </c>
    </row>
    <row r="19" spans="1:6" ht="41.1" customHeight="1" thickTop="1" x14ac:dyDescent="0.25">
      <c r="A19" s="70"/>
      <c r="B19" s="15" t="s">
        <v>55</v>
      </c>
      <c r="C19" s="16">
        <v>0.22766666666666666</v>
      </c>
      <c r="D19" s="17">
        <v>0.2</v>
      </c>
      <c r="E19" s="16">
        <f>C19*0.8</f>
        <v>0.18213333333333334</v>
      </c>
      <c r="F19" s="31">
        <f>ROUND(E19*1.09,5)</f>
        <v>0.19853000000000001</v>
      </c>
    </row>
    <row r="20" spans="1:6" ht="15.75" thickBot="1" x14ac:dyDescent="0.3">
      <c r="A20" s="21" t="s">
        <v>63</v>
      </c>
      <c r="B20" s="46"/>
      <c r="C20" s="46"/>
      <c r="D20" s="46"/>
      <c r="E20" s="46"/>
      <c r="F20" s="33"/>
    </row>
    <row r="21" spans="1:6" ht="42" customHeight="1" thickTop="1" thickBot="1" x14ac:dyDescent="0.3">
      <c r="A21" s="70" t="s">
        <v>77</v>
      </c>
      <c r="B21" s="14" t="s">
        <v>54</v>
      </c>
      <c r="C21" s="14" t="s">
        <v>51</v>
      </c>
      <c r="D21" s="14" t="s">
        <v>75</v>
      </c>
      <c r="E21" s="14" t="s">
        <v>74</v>
      </c>
      <c r="F21" s="30" t="s">
        <v>78</v>
      </c>
    </row>
    <row r="22" spans="1:6" ht="27.6" customHeight="1" thickTop="1" x14ac:dyDescent="0.25">
      <c r="A22" s="70"/>
      <c r="B22" s="15" t="s">
        <v>55</v>
      </c>
      <c r="C22" s="16">
        <v>0.75</v>
      </c>
      <c r="D22" s="16">
        <f>C22*1.09</f>
        <v>0.81750000000000012</v>
      </c>
      <c r="E22" s="16">
        <v>0.19853000000000001</v>
      </c>
      <c r="F22" s="31">
        <f>D22-E22</f>
        <v>0.61897000000000013</v>
      </c>
    </row>
    <row r="23" spans="1:6" ht="14.45" customHeight="1" thickBot="1" x14ac:dyDescent="0.3">
      <c r="A23" s="21" t="s">
        <v>64</v>
      </c>
      <c r="B23" s="46"/>
      <c r="C23" s="46"/>
      <c r="D23" s="46"/>
      <c r="E23" s="46"/>
      <c r="F23" s="33"/>
    </row>
    <row r="24" spans="1:6" ht="27" customHeight="1" thickTop="1" thickBot="1" x14ac:dyDescent="0.3">
      <c r="A24" s="70" t="s">
        <v>79</v>
      </c>
      <c r="B24" s="14" t="s">
        <v>78</v>
      </c>
      <c r="C24" s="14" t="s">
        <v>80</v>
      </c>
      <c r="D24" s="14" t="s">
        <v>82</v>
      </c>
      <c r="E24" s="49"/>
      <c r="F24" s="50"/>
    </row>
    <row r="25" spans="1:6" ht="24" customHeight="1" thickTop="1" x14ac:dyDescent="0.25">
      <c r="A25" s="70"/>
      <c r="B25" s="24">
        <f>F22</f>
        <v>0.61897000000000013</v>
      </c>
      <c r="C25" s="16">
        <f>B25/1.09</f>
        <v>0.567862385321101</v>
      </c>
      <c r="D25" s="28">
        <f>B25-C25</f>
        <v>5.1107614678899127E-2</v>
      </c>
      <c r="E25" s="49"/>
      <c r="F25" s="50"/>
    </row>
    <row r="26" spans="1:6" ht="27.95" customHeight="1" thickBot="1" x14ac:dyDescent="0.3">
      <c r="A26" s="21" t="s">
        <v>65</v>
      </c>
      <c r="B26" s="14"/>
      <c r="C26" s="14"/>
      <c r="D26" s="14"/>
      <c r="E26" s="49"/>
      <c r="F26" s="50"/>
    </row>
    <row r="27" spans="1:6" ht="27.95" customHeight="1" thickTop="1" thickBot="1" x14ac:dyDescent="0.3">
      <c r="A27" s="70" t="s">
        <v>66</v>
      </c>
      <c r="B27" s="14" t="s">
        <v>56</v>
      </c>
      <c r="C27" s="14" t="s">
        <v>81</v>
      </c>
      <c r="D27" s="14" t="s">
        <v>83</v>
      </c>
      <c r="E27" s="49"/>
      <c r="F27" s="50"/>
    </row>
    <row r="28" spans="1:6" ht="15.75" thickTop="1" x14ac:dyDescent="0.25">
      <c r="A28" s="70"/>
      <c r="B28" s="18">
        <v>800000</v>
      </c>
      <c r="C28" s="23">
        <f>B28*F22</f>
        <v>495176.00000000012</v>
      </c>
      <c r="D28" s="29">
        <f>B28*D25</f>
        <v>40886.091743119301</v>
      </c>
      <c r="E28" s="49"/>
      <c r="F28" s="50"/>
    </row>
    <row r="29" spans="1:6" ht="14.45" customHeight="1" thickBot="1" x14ac:dyDescent="0.3">
      <c r="A29" s="14" t="s">
        <v>67</v>
      </c>
      <c r="B29" s="68" t="s">
        <v>84</v>
      </c>
      <c r="C29" s="68"/>
      <c r="D29" s="68"/>
      <c r="E29" s="49"/>
      <c r="F29" s="50"/>
    </row>
    <row r="30" spans="1:6" ht="39.950000000000003" customHeight="1" thickTop="1" thickBot="1" x14ac:dyDescent="0.3">
      <c r="A30" s="14"/>
      <c r="B30" s="20"/>
      <c r="C30" s="20"/>
      <c r="D30" s="20"/>
      <c r="E30" s="49"/>
      <c r="F30" s="50"/>
    </row>
    <row r="31" spans="1:6" ht="14.45" customHeight="1" thickTop="1" thickBot="1" x14ac:dyDescent="0.3">
      <c r="A31" s="21" t="s">
        <v>95</v>
      </c>
      <c r="B31" s="71" t="s">
        <v>96</v>
      </c>
      <c r="C31" s="71"/>
      <c r="D31" s="71"/>
      <c r="E31" s="49"/>
      <c r="F31" s="50"/>
    </row>
    <row r="32" spans="1:6" ht="27" thickTop="1" thickBot="1" x14ac:dyDescent="0.3">
      <c r="A32" s="14" t="s">
        <v>61</v>
      </c>
      <c r="B32" s="14" t="s">
        <v>56</v>
      </c>
      <c r="C32" s="14" t="s">
        <v>86</v>
      </c>
      <c r="D32" s="14" t="s">
        <v>87</v>
      </c>
      <c r="E32" s="49"/>
      <c r="F32" s="50"/>
    </row>
    <row r="33" spans="1:6" ht="15.75" thickTop="1" x14ac:dyDescent="0.25">
      <c r="A33" s="18" t="s">
        <v>58</v>
      </c>
      <c r="B33" s="18">
        <v>1000000</v>
      </c>
      <c r="C33" s="23">
        <f>C14</f>
        <v>346470.00000000006</v>
      </c>
      <c r="D33" s="29">
        <f>D14</f>
        <v>28610</v>
      </c>
      <c r="E33" s="49"/>
      <c r="F33" s="50"/>
    </row>
    <row r="34" spans="1:6" x14ac:dyDescent="0.25">
      <c r="A34" s="18" t="s">
        <v>59</v>
      </c>
      <c r="B34" s="18">
        <v>800000</v>
      </c>
      <c r="C34" s="23">
        <f>C28</f>
        <v>495176.00000000012</v>
      </c>
      <c r="D34" s="29">
        <f>D28</f>
        <v>40886.091743119301</v>
      </c>
      <c r="E34" s="49"/>
      <c r="F34" s="50"/>
    </row>
    <row r="35" spans="1:6" x14ac:dyDescent="0.25">
      <c r="A35" s="18" t="s">
        <v>60</v>
      </c>
      <c r="B35" s="18">
        <f>SUM(B33:B34)</f>
        <v>1800000</v>
      </c>
      <c r="C35" s="23">
        <f t="shared" ref="C35:D35" si="0">SUM(C33:C34)</f>
        <v>841646.00000000023</v>
      </c>
      <c r="D35" s="29">
        <f t="shared" si="0"/>
        <v>69496.091743119294</v>
      </c>
      <c r="E35" s="49"/>
      <c r="F35" s="50"/>
    </row>
    <row r="36" spans="1:6" ht="14.45" customHeight="1" thickBot="1" x14ac:dyDescent="0.3">
      <c r="A36" s="14"/>
      <c r="B36" s="68" t="s">
        <v>84</v>
      </c>
      <c r="C36" s="68"/>
      <c r="D36" s="68"/>
      <c r="E36" s="49"/>
      <c r="F36" s="50"/>
    </row>
    <row r="37" spans="1:6" ht="39" customHeight="1" thickTop="1" thickBot="1" x14ac:dyDescent="0.3">
      <c r="A37" s="14"/>
      <c r="B37" s="20"/>
      <c r="C37" s="20"/>
      <c r="D37" s="20"/>
      <c r="E37" s="49"/>
      <c r="F37" s="50"/>
    </row>
    <row r="38" spans="1:6" ht="14.45" customHeight="1" thickTop="1" thickBot="1" x14ac:dyDescent="0.3">
      <c r="A38" s="21" t="s">
        <v>95</v>
      </c>
      <c r="B38" s="46" t="s">
        <v>97</v>
      </c>
      <c r="C38" s="46"/>
      <c r="D38" s="46"/>
      <c r="E38" s="49"/>
      <c r="F38" s="50"/>
    </row>
    <row r="39" spans="1:6" ht="16.5" thickTop="1" thickBot="1" x14ac:dyDescent="0.3">
      <c r="A39" s="14" t="s">
        <v>61</v>
      </c>
      <c r="B39" s="14" t="s">
        <v>56</v>
      </c>
      <c r="C39" s="14" t="s">
        <v>71</v>
      </c>
      <c r="D39" s="14" t="s">
        <v>72</v>
      </c>
      <c r="E39" s="49"/>
      <c r="F39" s="50"/>
    </row>
    <row r="40" spans="1:6" ht="15.75" thickTop="1" x14ac:dyDescent="0.25">
      <c r="A40" s="18" t="s">
        <v>58</v>
      </c>
      <c r="B40" s="18">
        <v>1000000</v>
      </c>
      <c r="C40" s="23">
        <f>B40*D8</f>
        <v>545000</v>
      </c>
      <c r="D40" s="29">
        <f>C40-(C40/1.09)</f>
        <v>45000.000000000058</v>
      </c>
      <c r="E40" s="49"/>
      <c r="F40" s="50"/>
    </row>
    <row r="41" spans="1:6" x14ac:dyDescent="0.25">
      <c r="A41" s="18" t="s">
        <v>59</v>
      </c>
      <c r="B41" s="18">
        <v>800000</v>
      </c>
      <c r="C41" s="23">
        <f>B41*D22</f>
        <v>654000.00000000012</v>
      </c>
      <c r="D41" s="29">
        <f>C41-(C41/1.09)</f>
        <v>54000</v>
      </c>
      <c r="E41" s="49"/>
      <c r="F41" s="50"/>
    </row>
    <row r="42" spans="1:6" ht="15.75" thickBot="1" x14ac:dyDescent="0.3">
      <c r="A42" s="35" t="s">
        <v>60</v>
      </c>
      <c r="B42" s="40">
        <f>SUM(B40:B41)</f>
        <v>1800000</v>
      </c>
      <c r="C42" s="41">
        <f>SUM(C40:C41)</f>
        <v>1199000</v>
      </c>
      <c r="D42" s="42">
        <f>SUM(D40:D41)</f>
        <v>99000.000000000058</v>
      </c>
      <c r="E42" s="49"/>
      <c r="F42" s="50"/>
    </row>
    <row r="43" spans="1:6" ht="16.5" thickTop="1" thickBot="1" x14ac:dyDescent="0.3">
      <c r="A43" s="43"/>
      <c r="B43" s="56"/>
      <c r="C43" s="56"/>
      <c r="D43" s="57"/>
      <c r="E43" s="44"/>
      <c r="F43" s="45"/>
    </row>
    <row r="44" spans="1:6" ht="16.5" thickTop="1" thickBot="1" x14ac:dyDescent="0.3">
      <c r="A44" s="36" t="s">
        <v>95</v>
      </c>
      <c r="B44" s="58" t="s">
        <v>98</v>
      </c>
      <c r="C44" s="58"/>
      <c r="D44" s="58"/>
      <c r="E44" s="59"/>
      <c r="F44" s="53"/>
    </row>
    <row r="45" spans="1:6" ht="27" thickTop="1" thickBot="1" x14ac:dyDescent="0.3">
      <c r="A45" s="36" t="s">
        <v>61</v>
      </c>
      <c r="B45" s="37" t="s">
        <v>56</v>
      </c>
      <c r="C45" s="37" t="s">
        <v>72</v>
      </c>
      <c r="D45" s="37" t="s">
        <v>88</v>
      </c>
      <c r="E45" s="30" t="s">
        <v>89</v>
      </c>
      <c r="F45" s="54"/>
    </row>
    <row r="46" spans="1:6" ht="15.75" thickTop="1" x14ac:dyDescent="0.25">
      <c r="A46" s="38" t="s">
        <v>58</v>
      </c>
      <c r="B46" s="18">
        <v>1000000</v>
      </c>
      <c r="C46" s="23">
        <v>45000</v>
      </c>
      <c r="D46" s="23">
        <f>D33</f>
        <v>28610</v>
      </c>
      <c r="E46" s="34">
        <f>C46-D46</f>
        <v>16390</v>
      </c>
      <c r="F46" s="54"/>
    </row>
    <row r="47" spans="1:6" x14ac:dyDescent="0.25">
      <c r="A47" s="38" t="s">
        <v>59</v>
      </c>
      <c r="B47" s="18">
        <v>800000</v>
      </c>
      <c r="C47" s="23">
        <v>54000</v>
      </c>
      <c r="D47" s="23">
        <f t="shared" ref="D47:D48" si="1">D34</f>
        <v>40886.091743119301</v>
      </c>
      <c r="E47" s="34">
        <f t="shared" ref="E47:E48" si="2">C47-D47</f>
        <v>13113.908256880699</v>
      </c>
      <c r="F47" s="54"/>
    </row>
    <row r="48" spans="1:6" ht="15.75" thickBot="1" x14ac:dyDescent="0.3">
      <c r="A48" s="39" t="s">
        <v>60</v>
      </c>
      <c r="B48" s="40">
        <v>1800000</v>
      </c>
      <c r="C48" s="41">
        <v>99000</v>
      </c>
      <c r="D48" s="41">
        <f t="shared" si="1"/>
        <v>69496.091743119294</v>
      </c>
      <c r="E48" s="42">
        <f t="shared" si="2"/>
        <v>29503.908256880706</v>
      </c>
      <c r="F48" s="55"/>
    </row>
    <row r="49" ht="15.75" hidden="1" thickTop="1" x14ac:dyDescent="0.25"/>
  </sheetData>
  <mergeCells count="25">
    <mergeCell ref="A27:A28"/>
    <mergeCell ref="B31:D31"/>
    <mergeCell ref="B36:D36"/>
    <mergeCell ref="A18:A19"/>
    <mergeCell ref="B20:E20"/>
    <mergeCell ref="A21:A22"/>
    <mergeCell ref="B23:E23"/>
    <mergeCell ref="A24:A25"/>
    <mergeCell ref="A1:F1"/>
    <mergeCell ref="B2:F2"/>
    <mergeCell ref="B3:F3"/>
    <mergeCell ref="B15:D15"/>
    <mergeCell ref="B17:F17"/>
    <mergeCell ref="A4:A5"/>
    <mergeCell ref="A7:A8"/>
    <mergeCell ref="A10:A11"/>
    <mergeCell ref="A13:A14"/>
    <mergeCell ref="E10:F15"/>
    <mergeCell ref="B16:F16"/>
    <mergeCell ref="B38:D38"/>
    <mergeCell ref="E24:F42"/>
    <mergeCell ref="F44:F48"/>
    <mergeCell ref="B43:D43"/>
    <mergeCell ref="B44:E44"/>
    <mergeCell ref="B29:D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4" ma:contentTypeDescription="Create a new document." ma:contentTypeScope="" ma:versionID="8785b95ec93646353cf36617e5df7257">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e25ae41d0579c57dcefc317fb07adfde"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531515-070e-4bdc-bb80-d269472d233a">
      <Terms xmlns="http://schemas.microsoft.com/office/infopath/2007/PartnerControls"/>
    </lcf76f155ced4ddcb4097134ff3c332f>
    <TaxCatchAll xmlns="fb57ca3a-7fb8-4d65-8b8f-25b934640ef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FAC24D-D72D-47F4-AB6D-6262193B7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31515-070e-4bdc-bb80-d269472d233a"/>
    <ds:schemaRef ds:uri="fb57ca3a-7fb8-4d65-8b8f-25b934640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B64A1-B8B7-47A2-B41C-80696FE25A01}">
  <ds:schemaRefs>
    <ds:schemaRef ds:uri="http://schemas.microsoft.com/office/2006/metadata/properties"/>
    <ds:schemaRef ds:uri="fb57ca3a-7fb8-4d65-8b8f-25b934640e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b531515-070e-4bdc-bb80-d269472d233a"/>
    <ds:schemaRef ds:uri="http://www.w3.org/XML/1998/namespace"/>
    <ds:schemaRef ds:uri="http://purl.org/dc/dcmitype/"/>
  </ds:schemaRefs>
</ds:datastoreItem>
</file>

<file path=customXml/itemProps3.xml><?xml version="1.0" encoding="utf-8"?>
<ds:datastoreItem xmlns:ds="http://schemas.openxmlformats.org/officeDocument/2006/customXml" ds:itemID="{F1EAAA91-02C2-4942-B0C3-F882B2AF24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Nota van Inlichtingen</vt:lpstr>
      <vt:lpstr>Rekenvoorbeeld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Pons, HMK (Heleen)</dc:creator>
  <cp:keywords/>
  <dc:description/>
  <cp:lastModifiedBy>Vincent van Dam (VM)</cp:lastModifiedBy>
  <cp:revision/>
  <dcterms:created xsi:type="dcterms:W3CDTF">2022-04-25T07:25:14Z</dcterms:created>
  <dcterms:modified xsi:type="dcterms:W3CDTF">2023-02-24T09:54:47Z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2022-04-25T07:25:15Z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62381a8f-9045-4fbd-9c3d-87443a0361f6</vt:lpwstr>
  </property>
  <property fmtid="{D5CDD505-2E9C-101B-9397-08002B2CF9AE}" pid="8" name="MSIP_Label_dc51b40b-b0d3-4674-939c-d9f10b9a3b25_ContentBits">
    <vt:lpwstr>0</vt:lpwstr>
  </property>
  <property fmtid="{D5CDD505-2E9C-101B-9397-08002B2CF9AE}" pid="9" name="ContentTypeId">
    <vt:lpwstr>0x01010050C2E17C1490D74B8ECC86961F5F0BB4</vt:lpwstr>
  </property>
  <property fmtid="{D5CDD505-2E9C-101B-9397-08002B2CF9AE}" pid="10" name="MediaServiceImageTags">
    <vt:lpwstr/>
  </property>
</Properties>
</file>